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jonathan.carranza.i\Documents\Indicadores\MIR\2024\1er trimestre\"/>
    </mc:Choice>
  </mc:AlternateContent>
  <bookViews>
    <workbookView xWindow="0" yWindow="0" windowWidth="20490" windowHeight="7620" firstSheet="2" activeTab="2"/>
  </bookViews>
  <sheets>
    <sheet name="Base Índicadores" sheetId="1" state="hidden" r:id="rId1"/>
    <sheet name="TABLAS" sheetId="2" state="hidden" r:id="rId2"/>
    <sheet name="DASHBOARD 1" sheetId="3" r:id="rId3"/>
  </sheets>
  <definedNames>
    <definedName name="_xlnm._FilterDatabase" localSheetId="0" hidden="1">'Base Índicadores'!$P$13:$Q$13</definedName>
    <definedName name="SegmentaciónDeDatos_Nombre_Indicador">#N/A</definedName>
  </definedNames>
  <calcPr calcId="162913"/>
  <pivotCaches>
    <pivotCache cacheId="9"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1" i="3" l="1"/>
  <c r="F16" i="1"/>
  <c r="G27" i="1" l="1"/>
  <c r="G26" i="1"/>
  <c r="G25" i="1"/>
  <c r="G24" i="1"/>
  <c r="F15" i="1" l="1"/>
  <c r="F14" i="1"/>
  <c r="G36" i="3" l="1"/>
  <c r="F36" i="3"/>
  <c r="E38" i="3"/>
  <c r="E39" i="3"/>
  <c r="E40" i="3"/>
  <c r="E41" i="3"/>
  <c r="E42" i="3"/>
  <c r="E43" i="3"/>
  <c r="E44" i="3"/>
  <c r="E37" i="3"/>
  <c r="D29" i="3"/>
  <c r="E29" i="3"/>
  <c r="F29" i="3"/>
  <c r="G29" i="3"/>
  <c r="H29" i="3"/>
  <c r="I29" i="3"/>
  <c r="C29" i="3"/>
  <c r="B31" i="3"/>
  <c r="B32" i="3"/>
  <c r="B30" i="3"/>
  <c r="H31" i="3"/>
  <c r="F30" i="3"/>
  <c r="G31" i="3"/>
  <c r="D32" i="3"/>
  <c r="H32" i="3"/>
  <c r="H30" i="3"/>
  <c r="F41" i="3"/>
  <c r="G41" i="3"/>
  <c r="G30" i="3"/>
  <c r="F42" i="3"/>
  <c r="G42" i="3"/>
  <c r="F32" i="3"/>
  <c r="G40" i="3"/>
  <c r="F37" i="3"/>
  <c r="G32" i="3"/>
  <c r="F38" i="3"/>
  <c r="C32" i="3"/>
  <c r="E30" i="3"/>
  <c r="F39" i="3"/>
  <c r="F27" i="1" l="1"/>
  <c r="F24" i="1"/>
  <c r="F19" i="1"/>
  <c r="G38" i="3"/>
  <c r="C30" i="3"/>
  <c r="D31" i="3"/>
  <c r="F40" i="3"/>
  <c r="F31" i="3"/>
  <c r="G39" i="3"/>
  <c r="E32" i="3"/>
  <c r="E31" i="3"/>
  <c r="C31" i="3"/>
  <c r="G37" i="3"/>
  <c r="D30" i="3"/>
  <c r="F26" i="1" l="1"/>
  <c r="F25" i="1"/>
  <c r="F18" i="1"/>
  <c r="F17" i="1"/>
</calcChain>
</file>

<file path=xl/sharedStrings.xml><?xml version="1.0" encoding="utf-8"?>
<sst xmlns="http://schemas.openxmlformats.org/spreadsheetml/2006/main" count="143" uniqueCount="67">
  <si>
    <t>Metas Ciclo Presupuestario 2020</t>
  </si>
  <si>
    <t>Avances Trimestrales</t>
  </si>
  <si>
    <t>Semáforo</t>
  </si>
  <si>
    <t>Justificaciones (En caso de que exista diferencia entre los avances registrados y las metas programadas al periodo, se deberá de explicar las causas y los posibles efectos de dicha variación)</t>
  </si>
  <si>
    <t>AÑO</t>
  </si>
  <si>
    <t>Nombre Indicador</t>
  </si>
  <si>
    <t>Método de Cálculo</t>
  </si>
  <si>
    <t>Sentido del Indicador</t>
  </si>
  <si>
    <t>Periodo</t>
  </si>
  <si>
    <t>Meta Programada</t>
  </si>
  <si>
    <t>Numerador Programado</t>
  </si>
  <si>
    <t>Denominador Programado</t>
  </si>
  <si>
    <t xml:space="preserve">Período </t>
  </si>
  <si>
    <t>Avance Meta</t>
  </si>
  <si>
    <t>Avance Numerador</t>
  </si>
  <si>
    <t>Avance Denominador</t>
  </si>
  <si>
    <t xml:space="preserve"> Cumplimiento</t>
  </si>
  <si>
    <t>Causa</t>
  </si>
  <si>
    <t>Efecto</t>
  </si>
  <si>
    <t>Estado</t>
  </si>
  <si>
    <t>Avance Estado</t>
  </si>
  <si>
    <t>Programado</t>
  </si>
  <si>
    <t>Avance</t>
  </si>
  <si>
    <t>Ascendente</t>
  </si>
  <si>
    <t>1er. Semestre</t>
  </si>
  <si>
    <t>Junio</t>
  </si>
  <si>
    <t>2do. Semestre</t>
  </si>
  <si>
    <t>Diciembre</t>
  </si>
  <si>
    <t>1er. Trimestre</t>
  </si>
  <si>
    <t>Marzo</t>
  </si>
  <si>
    <t>2do. Trimestre</t>
  </si>
  <si>
    <t>3er. Trimestre</t>
  </si>
  <si>
    <t>Septiembre</t>
  </si>
  <si>
    <t>4to. Trimestre</t>
  </si>
  <si>
    <t>Descendente</t>
  </si>
  <si>
    <t>A4.1.4 Porcentaje de participación del personal TEA IICA en las actividades de verificación en importación comercial y turística en OISA</t>
  </si>
  <si>
    <t>Método de Cálculo:</t>
  </si>
  <si>
    <t>Valores realizados del Indicador:</t>
  </si>
  <si>
    <t>Valores</t>
  </si>
  <si>
    <t>Programado y realizado</t>
  </si>
  <si>
    <t>Etiquetas de fila</t>
  </si>
  <si>
    <t>Total general</t>
  </si>
  <si>
    <t>Numerador</t>
  </si>
  <si>
    <t>Denominador</t>
  </si>
  <si>
    <t>Meta</t>
  </si>
  <si>
    <t>Etiquetas de columna</t>
  </si>
  <si>
    <t>Realizada</t>
  </si>
  <si>
    <t>Programada</t>
  </si>
  <si>
    <t>A4.1.5 Porcentaje de participación del personal TEA IICA en las actividades de verificación de la movilización Nacional en los PVIF</t>
  </si>
  <si>
    <t>NA</t>
  </si>
  <si>
    <t>C4.1 Índice de acciones estratégicas para la prevención y fortalecimiento de las actividades de sanidad (OISA y PVIF)</t>
  </si>
  <si>
    <t>C4.1 Índice de acciones estratégicas para la prevención y fortalecimiento de las actividades de sanidad (OISA Y PVIF)</t>
  </si>
  <si>
    <t>(Sumatoria del número de verificaciones del personal TEA IICA en las actividades de importación comercial y turística al periodo t/ Total de verificaciones en las actividades de importación comercial, turística al periodo t)*100</t>
  </si>
  <si>
    <t>((Suma[(participación del personal TEA en actividades de verificación en materia de movilización nacional * Factor de ponderación) de cada PVIF])/2)*100</t>
  </si>
  <si>
    <t>(Número de marcajes positivos al perido t / total de marcajes al periodo t)*100</t>
  </si>
  <si>
    <t>Año: 2024</t>
  </si>
  <si>
    <t>(Varios elementos)</t>
  </si>
  <si>
    <t>A4.1.6 Porcentaje de eficacia de las Unidades Caninas en el Programa Operativo Anual 2024 de la DGIF</t>
  </si>
  <si>
    <r>
      <t>((Porcentaje de entradas de moscas del Mediterráneo atendidas en el periodo t )+(Porcentaje de técnicas diagnósticas de plagas y enfermedades, derivadas de la notificación, realizadas en tiempo en el periodo t )+ (P</t>
    </r>
    <r>
      <rPr>
        <b/>
        <sz val="11"/>
        <color theme="1"/>
        <rFont val="Montserrat"/>
      </rPr>
      <t>orcentaje de cargamentos comerciales y productos turísticos de importación inspeccionados en las Oficinas de Inspección de Sanidad Agropecuaria (OISA) y cargamentos comerciales inspeccionados y/o verificados en materia de movilización nacional en los PVIF, a los que se le aplicó una medida cuarentenaria en el período t))</t>
    </r>
    <r>
      <rPr>
        <sz val="11"/>
        <color theme="1"/>
        <rFont val="Montserrat"/>
      </rPr>
      <t>/3</t>
    </r>
  </si>
  <si>
    <r>
      <t xml:space="preserve">((Porcentaje de entradas de moscas del Mediterráneo atendidas en el periodo t )+(Porcentaje de técnicas diagnósticas de plagas y enfermedades, derivadas de la notificación, realizadas en tiempo en el periodo t )+ </t>
    </r>
    <r>
      <rPr>
        <b/>
        <sz val="11"/>
        <color theme="1"/>
        <rFont val="Montserrat"/>
      </rPr>
      <t>(Porcentaje de cargamentos comerciales y productos turísticos de importación inspeccionados en las Oficinas de Inspección de Sanidad Agropecuaria (OISA) y cargamentos comerciales inspeccionados y/o verificados en materia de movilización nacional en los PVIF, a los que se le aplicó una medida cuarentenaria en el período t))</t>
    </r>
    <r>
      <rPr>
        <sz val="11"/>
        <color theme="1"/>
        <rFont val="Montserrat"/>
      </rPr>
      <t>/3</t>
    </r>
  </si>
  <si>
    <t xml:space="preserve">El valor del numerado y denominador se encuentran  por debajo de lo programado. Sin embargo, la meta se cumple.
En este avance se reporta el periodo del 1ero de enero al 29 de febrero de 2024. </t>
  </si>
  <si>
    <t>El efecto es positivo derivado que se presenta más participación del personal Tercero Especialista Autorizado (TEA IICA) que la del personal oficial, en las actividades de verificación en importación comercial y turística en las Oficinas de Inspección de Sanidad Agropecuaria (OISAs) lo cual fortalece el servicio de inspección que se ofrece a los productores.</t>
  </si>
  <si>
    <t>N/A</t>
  </si>
  <si>
    <r>
      <t xml:space="preserve">La meta realizada se encuentra </t>
    </r>
    <r>
      <rPr>
        <sz val="10"/>
        <color rgb="FFFF0000"/>
        <rFont val="Arial Unicode MS"/>
      </rPr>
      <t xml:space="preserve">5.92 puntos </t>
    </r>
    <r>
      <rPr>
        <sz val="10"/>
        <rFont val="Arial Unicode MS"/>
        <family val="2"/>
      </rPr>
      <t>por arriba de lo estimado</t>
    </r>
    <r>
      <rPr>
        <sz val="10"/>
        <color rgb="FFFF0000"/>
        <rFont val="Arial Unicode MS"/>
      </rPr>
      <t xml:space="preserve"> </t>
    </r>
    <r>
      <rPr>
        <sz val="10"/>
        <rFont val="Arial Unicode MS"/>
        <family val="2"/>
      </rPr>
      <t>en la programación, derivado de las fluctuaciones en el tránsito de vehículos comerciales y turísticos que son variables que no pueden estimarse de manera previa, por lo que la participación del personal Tercero Especialista Autorizado (TEA IICA), en materia de movilización nacional se incrementó con respecto a lo programado.
Los datos utilizados para la generación del indicador van del primero de enero al 15 de marzo del presente, esto debido a los tiempos que solicitan el indicador, así como de los cortes que se realizan en bases de datos.</t>
    </r>
  </si>
  <si>
    <t>Efecto positivo: La participación del personal TEA IICA es de suma importancia para la operación en los PVIF, por lo que con su ayuda se contribuye a reducir el riesgo de diseminación de plagas y enfermedades al interior del país, así como mantener los estatus sanitarios en el territorio nacional.</t>
  </si>
  <si>
    <t xml:space="preserve">En el presente trimestre se realizaron modificaciones al formato de registro de la actividad de la Unidad Canina, se detectó que los manejadores tenían criterios diferentes para su llenado, lo que provocaba la captura de datos imprecisos. En este trimestre se reportaron mayor cantidad de maletas inspeccionadas, pero se redujeron los marcajes positivos, una de las razones es la baja de caninos y la incorporación de perros jóvenes y manejadores sin experiencia, que requieren tiempo para su adaptación y en el caso del canino, alcanzar la madurez olfativa.  </t>
  </si>
  <si>
    <t>Menor porcentaje de eficacia en la detección de mercancías agropecuarias reguladas.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</si>
</sst>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
    <numFmt numFmtId="165" formatCode="0.0000%"/>
    <numFmt numFmtId="166" formatCode="_-* #,##0_-;\-* #,##0_-;_-* &quot;-&quot;??_-;_-@_-"/>
    <numFmt numFmtId="167" formatCode="0;\-0;;@"/>
    <numFmt numFmtId="168" formatCode="0.0%"/>
    <numFmt numFmtId="169" formatCode="0.000"/>
  </numFmts>
  <fonts count="27">
    <font>
      <sz val="11"/>
      <color theme="1"/>
      <name val="Calibri"/>
      <family val="2"/>
      <scheme val="minor"/>
    </font>
    <font>
      <sz val="11"/>
      <color theme="1"/>
      <name val="Calibri"/>
      <family val="2"/>
      <scheme val="minor"/>
    </font>
    <font>
      <b/>
      <sz val="16"/>
      <color rgb="FFFFFFFF"/>
      <name val="Montserrat"/>
    </font>
    <font>
      <b/>
      <sz val="10"/>
      <color theme="1"/>
      <name val="Calibri"/>
      <family val="2"/>
      <scheme val="minor"/>
    </font>
    <font>
      <b/>
      <sz val="10"/>
      <color theme="1"/>
      <name val="Arial Unicode MS"/>
      <family val="2"/>
    </font>
    <font>
      <sz val="10"/>
      <color theme="1"/>
      <name val="Arial Unicode MS"/>
      <family val="2"/>
    </font>
    <font>
      <b/>
      <sz val="9"/>
      <color rgb="FFFFFFFF"/>
      <name val="Montserrat"/>
    </font>
    <font>
      <b/>
      <sz val="16"/>
      <name val="Montserrat"/>
    </font>
    <font>
      <sz val="11"/>
      <color theme="1"/>
      <name val="Montserrat"/>
    </font>
    <font>
      <b/>
      <sz val="11"/>
      <color theme="1"/>
      <name val="Montserrat"/>
    </font>
    <font>
      <b/>
      <sz val="14"/>
      <color theme="1" tint="0.249977111117893"/>
      <name val="Montserrat"/>
    </font>
    <font>
      <sz val="14"/>
      <color rgb="FF3C5C4F"/>
      <name val="Montserrat"/>
    </font>
    <font>
      <sz val="14"/>
      <color theme="1" tint="0.249977111117893"/>
      <name val="Montserrat"/>
    </font>
    <font>
      <sz val="14"/>
      <color rgb="FF996633"/>
      <name val="Montserrat"/>
    </font>
    <font>
      <sz val="10"/>
      <color theme="1"/>
      <name val="Montserrat"/>
    </font>
    <font>
      <sz val="10"/>
      <color rgb="FFFF0000"/>
      <name val="Montserrat"/>
    </font>
    <font>
      <sz val="11"/>
      <color rgb="FFFF0000"/>
      <name val="Montserrat"/>
    </font>
    <font>
      <sz val="6"/>
      <color theme="1"/>
      <name val="Montserrat"/>
    </font>
    <font>
      <sz val="11"/>
      <name val="Montserrat"/>
    </font>
    <font>
      <sz val="11"/>
      <color theme="1" tint="0.249977111117893"/>
      <name val="Montserrat"/>
    </font>
    <font>
      <b/>
      <sz val="16"/>
      <color theme="1" tint="0.249977111117893"/>
      <name val="Montserrat"/>
    </font>
    <font>
      <sz val="12"/>
      <color theme="1" tint="0.249977111117893"/>
      <name val="Montserrat"/>
    </font>
    <font>
      <sz val="12"/>
      <color theme="1"/>
      <name val="Montserrat"/>
    </font>
    <font>
      <b/>
      <sz val="18"/>
      <color rgb="FF3C5C4F"/>
      <name val="Montserrat"/>
    </font>
    <font>
      <sz val="8"/>
      <color theme="1"/>
      <name val="Montserrat"/>
    </font>
    <font>
      <sz val="10"/>
      <name val="Arial Unicode MS"/>
      <family val="2"/>
    </font>
    <font>
      <sz val="10"/>
      <color rgb="FFFF0000"/>
      <name val="Arial Unicode MS"/>
    </font>
  </fonts>
  <fills count="14">
    <fill>
      <patternFill patternType="none"/>
    </fill>
    <fill>
      <patternFill patternType="gray125"/>
    </fill>
    <fill>
      <patternFill patternType="solid">
        <fgColor theme="0"/>
        <bgColor indexed="64"/>
      </patternFill>
    </fill>
    <fill>
      <patternFill patternType="solid">
        <fgColor rgb="FF3C5C4F"/>
        <bgColor indexed="64"/>
      </patternFill>
    </fill>
    <fill>
      <patternFill patternType="solid">
        <fgColor rgb="FFDDC9A3"/>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DDD9C4"/>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E0E0E0"/>
        <bgColor indexed="64"/>
      </patternFill>
    </fill>
    <fill>
      <patternFill patternType="solid">
        <fgColor them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style="thin">
        <color theme="0"/>
      </left>
      <right style="thin">
        <color theme="0"/>
      </right>
      <top/>
      <bottom/>
      <diagonal/>
    </border>
    <border>
      <left style="thin">
        <color theme="0"/>
      </left>
      <right/>
      <top/>
      <bottom/>
      <diagonal/>
    </border>
    <border>
      <left style="thin">
        <color theme="0"/>
      </left>
      <right style="thin">
        <color theme="0"/>
      </right>
      <top style="thin">
        <color theme="0"/>
      </top>
      <bottom style="thin">
        <color theme="0"/>
      </bottom>
      <diagonal/>
    </border>
    <border>
      <left/>
      <right style="thin">
        <color rgb="FF3C5C4F"/>
      </right>
      <top/>
      <bottom/>
      <diagonal/>
    </border>
    <border>
      <left/>
      <right/>
      <top/>
      <bottom style="thin">
        <color rgb="FF3C5C4F"/>
      </bottom>
      <diagonal/>
    </border>
    <border>
      <left/>
      <right style="thin">
        <color rgb="FF3C5C4F"/>
      </right>
      <top/>
      <bottom style="thin">
        <color rgb="FF3C5C4F"/>
      </bottom>
      <diagonal/>
    </border>
    <border>
      <left style="thin">
        <color rgb="FF3C5C4F"/>
      </left>
      <right/>
      <top/>
      <bottom style="thin">
        <color theme="0"/>
      </bottom>
      <diagonal/>
    </border>
    <border>
      <left/>
      <right/>
      <top/>
      <bottom style="thin">
        <color theme="0"/>
      </bottom>
      <diagonal/>
    </border>
    <border>
      <left/>
      <right style="thin">
        <color theme="0"/>
      </right>
      <top style="thin">
        <color rgb="FF3C5C4F"/>
      </top>
      <bottom/>
      <diagonal/>
    </border>
    <border>
      <left/>
      <right style="thin">
        <color theme="0"/>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1">
    <xf numFmtId="0" fontId="0" fillId="0" borderId="0" xfId="0"/>
    <xf numFmtId="0" fontId="0" fillId="2" borderId="0" xfId="0" applyFill="1"/>
    <xf numFmtId="0" fontId="0" fillId="2" borderId="0" xfId="0" applyFill="1" applyAlignment="1">
      <alignment wrapText="1"/>
    </xf>
    <xf numFmtId="0" fontId="0" fillId="0" borderId="0" xfId="0" applyAlignment="1">
      <alignment wrapText="1"/>
    </xf>
    <xf numFmtId="1" fontId="0" fillId="0" borderId="0" xfId="0" applyNumberFormat="1" applyAlignment="1">
      <alignment horizontal="right" vertical="center"/>
    </xf>
    <xf numFmtId="1" fontId="0" fillId="0" borderId="0" xfId="1" applyNumberFormat="1" applyFont="1" applyAlignment="1">
      <alignment horizontal="center"/>
    </xf>
    <xf numFmtId="0" fontId="2" fillId="3" borderId="0" xfId="0" applyFont="1" applyFill="1" applyAlignment="1">
      <alignment horizontal="left" vertical="center" readingOrder="1"/>
    </xf>
    <xf numFmtId="0" fontId="2" fillId="3" borderId="0" xfId="0" applyFont="1" applyFill="1" applyAlignment="1">
      <alignment horizontal="center" vertical="center" wrapText="1"/>
    </xf>
    <xf numFmtId="0" fontId="2" fillId="3" borderId="0" xfId="0" applyFont="1" applyFill="1" applyAlignment="1">
      <alignment horizontal="center" vertical="center" wrapText="1" readingOrder="1"/>
    </xf>
    <xf numFmtId="1" fontId="2" fillId="3" borderId="0" xfId="0" applyNumberFormat="1" applyFont="1" applyFill="1" applyAlignment="1">
      <alignment horizontal="right" vertical="center" wrapText="1"/>
    </xf>
    <xf numFmtId="1" fontId="2" fillId="3" borderId="0" xfId="1" applyNumberFormat="1" applyFont="1" applyFill="1" applyBorder="1" applyAlignment="1">
      <alignment horizontal="center" vertical="center" wrapText="1"/>
    </xf>
    <xf numFmtId="0" fontId="3" fillId="4" borderId="0" xfId="0" applyFont="1" applyFill="1" applyAlignment="1">
      <alignment vertical="center"/>
    </xf>
    <xf numFmtId="0" fontId="3" fillId="4" borderId="0" xfId="0" applyFont="1" applyFill="1" applyAlignment="1">
      <alignment vertical="center" wrapText="1"/>
    </xf>
    <xf numFmtId="1" fontId="3" fillId="4" borderId="0" xfId="0" applyNumberFormat="1" applyFont="1" applyFill="1" applyAlignment="1">
      <alignment horizontal="right" vertical="center"/>
    </xf>
    <xf numFmtId="1" fontId="3" fillId="4" borderId="0" xfId="1" applyNumberFormat="1" applyFont="1" applyFill="1" applyBorder="1" applyAlignment="1">
      <alignment horizontal="center" vertical="center"/>
    </xf>
    <xf numFmtId="0" fontId="4" fillId="6" borderId="1" xfId="0" applyFont="1" applyFill="1" applyBorder="1" applyAlignment="1">
      <alignment horizontal="center" vertical="center"/>
    </xf>
    <xf numFmtId="0" fontId="6" fillId="3" borderId="2" xfId="0" applyFont="1" applyFill="1" applyBorder="1" applyAlignment="1">
      <alignment horizontal="center" vertical="center" readingOrder="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3" xfId="0" applyFont="1" applyFill="1" applyBorder="1" applyAlignment="1">
      <alignment horizontal="center" vertical="center" readingOrder="1"/>
    </xf>
    <xf numFmtId="0" fontId="6" fillId="3" borderId="4" xfId="0" applyFont="1" applyFill="1" applyBorder="1" applyAlignment="1">
      <alignment horizontal="center" vertical="center" wrapText="1"/>
    </xf>
    <xf numFmtId="0" fontId="6" fillId="3" borderId="4" xfId="0" applyFont="1" applyFill="1" applyBorder="1" applyAlignment="1">
      <alignment horizontal="center" vertical="center" readingOrder="1"/>
    </xf>
    <xf numFmtId="1" fontId="6" fillId="3" borderId="4" xfId="0" applyNumberFormat="1" applyFont="1" applyFill="1" applyBorder="1" applyAlignment="1">
      <alignment horizontal="right" vertical="center"/>
    </xf>
    <xf numFmtId="1" fontId="6" fillId="3" borderId="4" xfId="1" applyNumberFormat="1" applyFont="1" applyFill="1" applyBorder="1" applyAlignment="1">
      <alignment horizontal="center" vertical="center"/>
    </xf>
    <xf numFmtId="0" fontId="0" fillId="0" borderId="0" xfId="0" applyFill="1"/>
    <xf numFmtId="9" fontId="0" fillId="2" borderId="0" xfId="2" applyFont="1" applyFill="1"/>
    <xf numFmtId="0" fontId="2" fillId="8" borderId="0" xfId="0" applyFont="1" applyFill="1" applyBorder="1" applyAlignment="1">
      <alignment horizontal="center" vertical="center" wrapText="1" readingOrder="1"/>
    </xf>
    <xf numFmtId="0" fontId="2" fillId="8" borderId="0" xfId="0" applyFont="1" applyFill="1" applyBorder="1" applyAlignment="1">
      <alignment horizontal="left" vertical="center" readingOrder="1"/>
    </xf>
    <xf numFmtId="9" fontId="2" fillId="8" borderId="0" xfId="2" applyFont="1" applyFill="1" applyBorder="1" applyAlignment="1">
      <alignment horizontal="center" vertical="center" wrapText="1" readingOrder="1"/>
    </xf>
    <xf numFmtId="0" fontId="7" fillId="8" borderId="0" xfId="0" applyFont="1" applyFill="1" applyBorder="1" applyAlignment="1">
      <alignment horizontal="center" vertical="center" wrapText="1" readingOrder="1"/>
    </xf>
    <xf numFmtId="0" fontId="8" fillId="2" borderId="0" xfId="0" applyFont="1" applyFill="1"/>
    <xf numFmtId="9" fontId="8" fillId="2" borderId="0" xfId="2" applyFont="1" applyFill="1"/>
    <xf numFmtId="0" fontId="8" fillId="0" borderId="0" xfId="0" applyFont="1"/>
    <xf numFmtId="0" fontId="8" fillId="3" borderId="0" xfId="0" applyFont="1" applyFill="1"/>
    <xf numFmtId="9" fontId="8" fillId="3" borderId="0" xfId="2" applyFont="1" applyFill="1"/>
    <xf numFmtId="0" fontId="8" fillId="0" borderId="0" xfId="0" pivotButton="1" applyFont="1"/>
    <xf numFmtId="0" fontId="8" fillId="0" borderId="0" xfId="0" applyFont="1" applyAlignment="1">
      <alignment horizontal="left"/>
    </xf>
    <xf numFmtId="0" fontId="8" fillId="0" borderId="0" xfId="0" applyNumberFormat="1" applyFont="1"/>
    <xf numFmtId="166" fontId="8" fillId="0" borderId="0" xfId="0" applyNumberFormat="1" applyFont="1"/>
    <xf numFmtId="0" fontId="8" fillId="3" borderId="10" xfId="0" applyFont="1" applyFill="1" applyBorder="1"/>
    <xf numFmtId="0" fontId="8" fillId="9" borderId="10" xfId="0" applyFont="1" applyFill="1" applyBorder="1"/>
    <xf numFmtId="0" fontId="8" fillId="10" borderId="10" xfId="0" applyFont="1" applyFill="1" applyBorder="1"/>
    <xf numFmtId="0" fontId="8" fillId="8" borderId="10" xfId="0" applyFont="1" applyFill="1" applyBorder="1"/>
    <xf numFmtId="0" fontId="10" fillId="0" borderId="12" xfId="0" applyFont="1" applyBorder="1" applyAlignment="1">
      <alignment horizontal="center" vertical="center"/>
    </xf>
    <xf numFmtId="3" fontId="11" fillId="0" borderId="0" xfId="0" applyNumberFormat="1" applyFont="1" applyBorder="1" applyAlignment="1">
      <alignment horizontal="center" vertical="center"/>
    </xf>
    <xf numFmtId="3" fontId="12" fillId="0" borderId="0" xfId="0" applyNumberFormat="1" applyFont="1"/>
    <xf numFmtId="3" fontId="13" fillId="0" borderId="0" xfId="0" applyNumberFormat="1" applyFont="1" applyBorder="1" applyAlignment="1">
      <alignment horizontal="center" vertical="center"/>
    </xf>
    <xf numFmtId="3" fontId="13" fillId="0" borderId="17" xfId="0" applyNumberFormat="1" applyFont="1" applyBorder="1" applyAlignment="1">
      <alignment horizontal="center" vertical="center"/>
    </xf>
    <xf numFmtId="0" fontId="10" fillId="0" borderId="11" xfId="0" applyFont="1" applyBorder="1" applyAlignment="1">
      <alignment horizontal="center" vertical="center"/>
    </xf>
    <xf numFmtId="0" fontId="8" fillId="0" borderId="7" xfId="0" applyFont="1" applyFill="1" applyBorder="1" applyAlignment="1">
      <alignment horizontal="center" vertical="center"/>
    </xf>
    <xf numFmtId="0" fontId="8" fillId="0" borderId="5" xfId="0" applyFont="1" applyFill="1" applyBorder="1" applyAlignment="1">
      <alignment vertical="center" wrapText="1"/>
    </xf>
    <xf numFmtId="9" fontId="14" fillId="0" borderId="5" xfId="2" applyFont="1" applyFill="1" applyBorder="1" applyAlignment="1">
      <alignment horizontal="left" vertical="center" wrapText="1"/>
    </xf>
    <xf numFmtId="9" fontId="14" fillId="0" borderId="5" xfId="2" applyFont="1" applyFill="1" applyBorder="1" applyAlignment="1">
      <alignment horizontal="center" vertical="center"/>
    </xf>
    <xf numFmtId="164" fontId="14" fillId="0" borderId="5" xfId="0" applyNumberFormat="1" applyFont="1" applyFill="1" applyBorder="1" applyAlignment="1">
      <alignment horizontal="left" vertical="center"/>
    </xf>
    <xf numFmtId="169" fontId="14" fillId="0" borderId="8" xfId="2" applyNumberFormat="1" applyFont="1" applyFill="1" applyBorder="1" applyAlignment="1">
      <alignment horizontal="right" vertical="center" wrapText="1"/>
    </xf>
    <xf numFmtId="3" fontId="8" fillId="11" borderId="0" xfId="0" applyNumberFormat="1" applyFont="1" applyFill="1" applyAlignment="1">
      <alignment wrapText="1"/>
    </xf>
    <xf numFmtId="3" fontId="8" fillId="0" borderId="5" xfId="0" applyNumberFormat="1" applyFont="1" applyFill="1" applyBorder="1" applyAlignment="1">
      <alignment horizontal="left" vertical="center" wrapText="1"/>
    </xf>
    <xf numFmtId="165" fontId="15" fillId="0" borderId="8" xfId="2" applyNumberFormat="1" applyFont="1" applyFill="1" applyBorder="1" applyAlignment="1">
      <alignment horizontal="right" vertical="center" wrapText="1"/>
    </xf>
    <xf numFmtId="166" fontId="16" fillId="0" borderId="0" xfId="1" applyNumberFormat="1" applyFont="1" applyFill="1" applyAlignment="1">
      <alignment horizontal="center" vertical="center" wrapText="1"/>
    </xf>
    <xf numFmtId="3" fontId="14" fillId="0" borderId="5" xfId="0" applyNumberFormat="1" applyFont="1" applyFill="1" applyBorder="1" applyAlignment="1">
      <alignment horizontal="center" vertical="center" wrapText="1"/>
    </xf>
    <xf numFmtId="3" fontId="17" fillId="0" borderId="5" xfId="0" applyNumberFormat="1" applyFont="1" applyFill="1" applyBorder="1" applyAlignment="1">
      <alignment horizontal="left" vertical="center" wrapText="1"/>
    </xf>
    <xf numFmtId="3" fontId="17" fillId="0" borderId="6" xfId="0" applyNumberFormat="1" applyFont="1" applyFill="1" applyBorder="1" applyAlignment="1">
      <alignment horizontal="left" vertical="center" wrapText="1"/>
    </xf>
    <xf numFmtId="3" fontId="14" fillId="0" borderId="6" xfId="0" applyNumberFormat="1" applyFont="1" applyFill="1" applyBorder="1" applyAlignment="1">
      <alignment horizontal="left" vertical="center"/>
    </xf>
    <xf numFmtId="3" fontId="14" fillId="0" borderId="6" xfId="0" applyNumberFormat="1" applyFont="1" applyFill="1" applyBorder="1" applyAlignment="1">
      <alignment horizontal="right" vertical="center"/>
    </xf>
    <xf numFmtId="1" fontId="14" fillId="0" borderId="6" xfId="1" applyNumberFormat="1" applyFont="1" applyFill="1" applyBorder="1" applyAlignment="1">
      <alignment horizontal="center" vertical="center"/>
    </xf>
    <xf numFmtId="9" fontId="14" fillId="0" borderId="8" xfId="2" applyFont="1" applyFill="1" applyBorder="1" applyAlignment="1">
      <alignment horizontal="center" vertical="center"/>
    </xf>
    <xf numFmtId="164" fontId="14" fillId="0" borderId="8" xfId="0" applyNumberFormat="1" applyFont="1" applyFill="1" applyBorder="1" applyAlignment="1">
      <alignment horizontal="left" vertical="center"/>
    </xf>
    <xf numFmtId="10" fontId="14" fillId="0" borderId="8" xfId="2" applyNumberFormat="1" applyFont="1" applyFill="1" applyBorder="1" applyAlignment="1">
      <alignment horizontal="right" vertical="center" wrapText="1"/>
    </xf>
    <xf numFmtId="4" fontId="8" fillId="11" borderId="0" xfId="0" applyNumberFormat="1" applyFont="1" applyFill="1" applyAlignment="1">
      <alignment wrapText="1"/>
    </xf>
    <xf numFmtId="3" fontId="8" fillId="0" borderId="8" xfId="0" applyNumberFormat="1" applyFont="1" applyFill="1" applyBorder="1" applyAlignment="1">
      <alignment horizontal="left" vertical="center" wrapText="1"/>
    </xf>
    <xf numFmtId="10" fontId="14" fillId="0" borderId="9" xfId="2" applyNumberFormat="1" applyFont="1" applyFill="1" applyBorder="1" applyAlignment="1">
      <alignment horizontal="left" vertical="center"/>
    </xf>
    <xf numFmtId="43" fontId="14" fillId="0" borderId="9" xfId="1" applyFont="1" applyFill="1" applyBorder="1" applyAlignment="1">
      <alignment horizontal="left" vertical="center"/>
    </xf>
    <xf numFmtId="43" fontId="14" fillId="0" borderId="8" xfId="1" applyFont="1" applyFill="1" applyBorder="1" applyAlignment="1">
      <alignment horizontal="center" vertical="center" wrapText="1"/>
    </xf>
    <xf numFmtId="3" fontId="14" fillId="0" borderId="9" xfId="0" applyNumberFormat="1" applyFont="1" applyFill="1" applyBorder="1" applyAlignment="1">
      <alignment horizontal="left" vertical="center"/>
    </xf>
    <xf numFmtId="3" fontId="14" fillId="0" borderId="9" xfId="0" applyNumberFormat="1" applyFont="1" applyFill="1" applyBorder="1" applyAlignment="1">
      <alignment horizontal="right" vertical="center"/>
    </xf>
    <xf numFmtId="1" fontId="14" fillId="0" borderId="9" xfId="1" applyNumberFormat="1" applyFont="1" applyFill="1" applyBorder="1" applyAlignment="1">
      <alignment horizontal="center" vertical="center"/>
    </xf>
    <xf numFmtId="10" fontId="15" fillId="0" borderId="8" xfId="2" applyNumberFormat="1" applyFont="1" applyFill="1" applyBorder="1" applyAlignment="1">
      <alignment horizontal="right" vertical="center" wrapText="1"/>
    </xf>
    <xf numFmtId="3" fontId="14" fillId="0" borderId="8" xfId="0" applyNumberFormat="1" applyFont="1" applyFill="1" applyBorder="1" applyAlignment="1">
      <alignment horizontal="center" vertical="center" wrapText="1"/>
    </xf>
    <xf numFmtId="166" fontId="8" fillId="0" borderId="0" xfId="1" applyNumberFormat="1" applyFont="1" applyFill="1" applyAlignment="1">
      <alignment horizontal="center" vertical="center" wrapText="1"/>
    </xf>
    <xf numFmtId="9" fontId="14" fillId="0" borderId="8" xfId="2" applyFont="1" applyFill="1" applyBorder="1" applyAlignment="1">
      <alignment horizontal="center" vertical="center" wrapText="1"/>
    </xf>
    <xf numFmtId="4" fontId="16" fillId="11" borderId="0" xfId="0" applyNumberFormat="1" applyFont="1" applyFill="1" applyAlignment="1">
      <alignment wrapText="1"/>
    </xf>
    <xf numFmtId="9" fontId="14" fillId="0" borderId="1" xfId="2" applyFont="1" applyBorder="1" applyAlignment="1" applyProtection="1">
      <alignment horizontal="center" vertical="center"/>
    </xf>
    <xf numFmtId="0" fontId="8" fillId="12" borderId="0" xfId="0" applyFont="1" applyFill="1" applyAlignment="1">
      <alignment wrapText="1"/>
    </xf>
    <xf numFmtId="4" fontId="18" fillId="11" borderId="0" xfId="2" applyNumberFormat="1" applyFont="1" applyFill="1" applyAlignment="1">
      <alignment horizontal="left" wrapText="1" indent="9"/>
    </xf>
    <xf numFmtId="0" fontId="20" fillId="0" borderId="13" xfId="0" applyFont="1" applyBorder="1"/>
    <xf numFmtId="0" fontId="11" fillId="0" borderId="14" xfId="0" applyFont="1" applyBorder="1" applyAlignment="1">
      <alignment horizontal="center" vertical="center"/>
    </xf>
    <xf numFmtId="0" fontId="11" fillId="0" borderId="0" xfId="0" applyFont="1" applyBorder="1" applyAlignment="1">
      <alignment horizontal="center" vertical="center"/>
    </xf>
    <xf numFmtId="0" fontId="13" fillId="0" borderId="15" xfId="0" applyFont="1" applyBorder="1" applyAlignment="1">
      <alignment horizontal="center" vertical="center"/>
    </xf>
    <xf numFmtId="0" fontId="10" fillId="0" borderId="11" xfId="0" applyFont="1" applyBorder="1"/>
    <xf numFmtId="166" fontId="12" fillId="0" borderId="0" xfId="1" applyNumberFormat="1" applyFont="1" applyBorder="1"/>
    <xf numFmtId="10" fontId="12" fillId="0" borderId="0" xfId="2" applyNumberFormat="1" applyFont="1" applyBorder="1"/>
    <xf numFmtId="167" fontId="12" fillId="0" borderId="0" xfId="0" applyNumberFormat="1" applyFont="1" applyBorder="1"/>
    <xf numFmtId="0" fontId="19" fillId="0" borderId="0" xfId="0" applyFont="1" applyAlignment="1"/>
    <xf numFmtId="3" fontId="12" fillId="0" borderId="0" xfId="0" applyNumberFormat="1" applyFont="1" applyBorder="1"/>
    <xf numFmtId="3" fontId="11" fillId="0" borderId="16" xfId="0" applyNumberFormat="1" applyFont="1" applyBorder="1" applyAlignment="1">
      <alignment horizontal="center" vertical="center"/>
    </xf>
    <xf numFmtId="166" fontId="21" fillId="0" borderId="0" xfId="1" applyNumberFormat="1" applyFont="1" applyBorder="1"/>
    <xf numFmtId="10" fontId="21" fillId="0" borderId="0" xfId="2" applyNumberFormat="1" applyFont="1" applyBorder="1"/>
    <xf numFmtId="0" fontId="22" fillId="0" borderId="0" xfId="0" applyFont="1" applyAlignment="1">
      <alignment horizontal="left"/>
    </xf>
    <xf numFmtId="168" fontId="22" fillId="0" borderId="0" xfId="0" applyNumberFormat="1" applyFont="1" applyAlignment="1">
      <alignment horizontal="center" vertical="center"/>
    </xf>
    <xf numFmtId="10" fontId="21" fillId="0" borderId="0" xfId="2" applyNumberFormat="1" applyFont="1" applyAlignment="1">
      <alignment horizontal="center" vertical="center"/>
    </xf>
    <xf numFmtId="9" fontId="21" fillId="0" borderId="0" xfId="2" applyFont="1" applyAlignment="1">
      <alignment horizontal="center" vertical="center"/>
    </xf>
    <xf numFmtId="0" fontId="0" fillId="3" borderId="0" xfId="0" applyFill="1"/>
    <xf numFmtId="9" fontId="0" fillId="3" borderId="0" xfId="2" applyFont="1" applyFill="1"/>
    <xf numFmtId="0" fontId="23" fillId="0" borderId="0" xfId="0" applyFont="1"/>
    <xf numFmtId="0" fontId="4" fillId="5" borderId="1" xfId="0" applyFont="1" applyFill="1" applyBorder="1" applyAlignment="1">
      <alignment horizontal="center" vertical="center"/>
    </xf>
    <xf numFmtId="0" fontId="4" fillId="6" borderId="1" xfId="0" applyFont="1" applyFill="1" applyBorder="1" applyAlignment="1">
      <alignment horizontal="center" vertical="center"/>
    </xf>
    <xf numFmtId="0" fontId="5" fillId="7" borderId="1" xfId="0" applyFont="1" applyFill="1" applyBorder="1" applyAlignment="1">
      <alignment horizontal="center" vertical="center" wrapText="1"/>
    </xf>
    <xf numFmtId="0" fontId="19" fillId="13" borderId="18" xfId="0" applyFont="1" applyFill="1" applyBorder="1" applyAlignment="1">
      <alignment horizontal="center" vertical="center" wrapText="1"/>
    </xf>
    <xf numFmtId="0" fontId="19" fillId="13" borderId="19" xfId="0" applyFont="1" applyFill="1" applyBorder="1" applyAlignment="1">
      <alignment horizontal="center" vertical="center" wrapText="1"/>
    </xf>
    <xf numFmtId="0" fontId="19" fillId="13" borderId="20" xfId="0" applyFont="1" applyFill="1" applyBorder="1" applyAlignment="1">
      <alignment horizontal="center" vertical="center" wrapText="1"/>
    </xf>
    <xf numFmtId="0" fontId="19" fillId="13" borderId="21" xfId="0" applyFont="1" applyFill="1" applyBorder="1" applyAlignment="1">
      <alignment horizontal="center" vertical="center" wrapText="1"/>
    </xf>
    <xf numFmtId="0" fontId="19" fillId="13" borderId="0" xfId="0" applyFont="1" applyFill="1" applyBorder="1" applyAlignment="1">
      <alignment horizontal="center" vertical="center" wrapText="1"/>
    </xf>
    <xf numFmtId="0" fontId="19" fillId="13" borderId="22" xfId="0" applyFont="1" applyFill="1" applyBorder="1" applyAlignment="1">
      <alignment horizontal="center" vertical="center" wrapText="1"/>
    </xf>
    <xf numFmtId="0" fontId="19" fillId="13" borderId="23" xfId="0" applyFont="1" applyFill="1" applyBorder="1" applyAlignment="1">
      <alignment horizontal="center" vertical="center" wrapText="1"/>
    </xf>
    <xf numFmtId="0" fontId="19" fillId="13" borderId="24" xfId="0" applyFont="1" applyFill="1" applyBorder="1" applyAlignment="1">
      <alignment horizontal="center" vertical="center" wrapText="1"/>
    </xf>
    <xf numFmtId="0" fontId="19" fillId="13" borderId="25" xfId="0" applyFont="1" applyFill="1" applyBorder="1" applyAlignment="1">
      <alignment horizontal="center" vertical="center" wrapText="1"/>
    </xf>
    <xf numFmtId="0" fontId="0" fillId="0" borderId="0" xfId="0" applyAlignment="1">
      <alignment horizontal="center"/>
    </xf>
    <xf numFmtId="0" fontId="24" fillId="0" borderId="0" xfId="0" applyFont="1" applyAlignment="1">
      <alignment horizontal="center" vertical="top" wrapText="1"/>
    </xf>
    <xf numFmtId="0" fontId="25" fillId="10" borderId="1" xfId="0" applyFont="1" applyFill="1" applyBorder="1" applyAlignment="1" applyProtection="1">
      <alignment horizontal="left" vertical="center" wrapText="1"/>
      <protection locked="0"/>
    </xf>
    <xf numFmtId="0" fontId="25" fillId="10" borderId="1" xfId="0" applyFont="1" applyFill="1" applyBorder="1" applyAlignment="1">
      <alignment horizontal="left" vertical="center" wrapText="1"/>
    </xf>
    <xf numFmtId="4" fontId="14" fillId="10" borderId="1" xfId="0" applyNumberFormat="1" applyFont="1" applyFill="1" applyBorder="1" applyAlignment="1" applyProtection="1">
      <alignment horizontal="center" vertical="center"/>
      <protection locked="0"/>
    </xf>
  </cellXfs>
  <cellStyles count="3">
    <cellStyle name="Millares" xfId="1" builtinId="3"/>
    <cellStyle name="Normal" xfId="0" builtinId="0"/>
    <cellStyle name="Porcentaje" xfId="2" builtinId="5"/>
  </cellStyles>
  <dxfs count="66">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numFmt numFmtId="166" formatCode="_-* #,##0_-;\-* #,##0_-;_-* &quot;-&quot;??_-;_-@_-"/>
    </dxf>
    <dxf>
      <numFmt numFmtId="170" formatCode="_-* #,##0.0_-;\-* #,##0.0_-;_-* &quot;-&quot;??_-;_-@_-"/>
    </dxf>
    <dxf>
      <numFmt numFmtId="35" formatCode="_-* #,##0.00_-;\-* #,##0.00_-;_-* &quot;-&quot;??_-;_-@_-"/>
    </dxf>
    <dxf>
      <alignment horizontal="center" readingOrder="0"/>
    </dxf>
    <dxf>
      <alignment horizontal="left" readingOrder="0"/>
    </dxf>
    <dxf>
      <alignment horizontal="center" readingOrder="0"/>
    </dxf>
    <dxf>
      <alignment vertical="center" readingOrder="0"/>
    </dxf>
    <dxf>
      <font>
        <sz val="12"/>
      </font>
    </dxf>
    <dxf>
      <font>
        <sz val="12"/>
      </font>
    </dxf>
    <dxf>
      <font>
        <name val="Montserrat"/>
        <scheme val="none"/>
      </font>
    </dxf>
    <dxf>
      <font>
        <name val="Montserrat"/>
        <scheme val="none"/>
      </font>
    </dxf>
    <dxf>
      <font>
        <name val="Montserrat"/>
        <scheme val="none"/>
      </font>
    </dxf>
    <dxf>
      <font>
        <name val="Montserrat"/>
        <scheme val="none"/>
      </font>
    </dxf>
    <dxf>
      <font>
        <name val="Montserrat"/>
        <scheme val="none"/>
      </font>
    </dxf>
    <dxf>
      <numFmt numFmtId="168" formatCode="0.0%"/>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name val="Montserrat"/>
        <scheme val="none"/>
      </font>
    </dxf>
    <dxf>
      <font>
        <b val="0"/>
        <i val="0"/>
        <strike val="0"/>
        <condense val="0"/>
        <extend val="0"/>
        <outline val="0"/>
        <shadow val="0"/>
        <u val="none"/>
        <vertAlign val="baseline"/>
        <sz val="10"/>
        <color theme="1"/>
        <name val="Montserrat"/>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Montserrat"/>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Montserrat"/>
        <scheme val="none"/>
      </font>
      <numFmt numFmtId="3" formatCode="#,##0"/>
      <fill>
        <patternFill patternType="none">
          <fgColor indexed="64"/>
          <bgColor auto="1"/>
        </patternFill>
      </fill>
      <alignment horizontal="right" vertical="center"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Montserrat"/>
        <scheme val="none"/>
      </font>
      <numFmt numFmtId="3" formatCode="#,##0"/>
      <fill>
        <patternFill patternType="none">
          <fgColor indexed="64"/>
          <bgColor auto="1"/>
        </patternFill>
      </fill>
      <alignment horizontal="left" vertical="center"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6"/>
        <color theme="1"/>
        <name val="Montserrat"/>
        <scheme val="none"/>
      </font>
      <numFmt numFmtId="3" formatCode="#,##0"/>
      <fill>
        <patternFill patternType="none">
          <fgColor indexed="64"/>
          <bgColor auto="1"/>
        </patternFill>
      </fill>
      <alignment horizontal="left" vertical="center" textRotation="0" wrapText="1"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6"/>
        <color theme="1"/>
        <name val="Montserrat"/>
        <scheme val="none"/>
      </font>
      <numFmt numFmtId="3" formatCode="#,##0"/>
      <fill>
        <patternFill patternType="none">
          <fgColor indexed="64"/>
          <bgColor auto="1"/>
        </patternFill>
      </fill>
      <alignment horizontal="left" vertical="center" textRotation="0" wrapText="1"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0"/>
        <color theme="1"/>
        <name val="Montserrat"/>
        <scheme val="none"/>
      </font>
      <numFmt numFmtId="4" formatCode="#,##0.00"/>
      <fill>
        <patternFill patternType="none">
          <fgColor indexed="64"/>
          <bgColor auto="1"/>
        </patternFill>
      </fill>
      <alignment horizontal="center" vertical="center" textRotation="0" wrapText="1" indent="0" justifyLastLine="0" shrinkToFit="0" readingOrder="0"/>
      <border diagonalUp="0" diagonalDown="0" outline="0">
        <left/>
        <right style="thin">
          <color theme="0"/>
        </right>
        <top style="thin">
          <color theme="0"/>
        </top>
        <bottom/>
      </border>
    </dxf>
    <dxf>
      <font>
        <b val="0"/>
        <i val="0"/>
        <strike val="0"/>
        <condense val="0"/>
        <extend val="0"/>
        <outline val="0"/>
        <shadow val="0"/>
        <u val="none"/>
        <vertAlign val="baseline"/>
        <sz val="11"/>
        <color rgb="FFFF0000"/>
        <name val="Montserrat"/>
        <scheme val="none"/>
      </font>
      <numFmt numFmtId="166" formatCode="_-* #,##0_-;\-* #,##0_-;_-* &quot;-&quot;??_-;_-@_-"/>
      <fill>
        <patternFill patternType="none">
          <fgColor indexed="64"/>
          <bgColor indexed="65"/>
        </patternFill>
      </fill>
      <alignment horizontal="center" vertical="center" textRotation="0" wrapText="1" indent="0" justifyLastLine="0" shrinkToFit="0" readingOrder="0"/>
      <border diagonalUp="0" diagonalDown="0" outline="0">
        <left/>
        <right style="thin">
          <color theme="0"/>
        </right>
        <top style="thin">
          <color theme="0"/>
        </top>
        <bottom/>
      </border>
    </dxf>
    <dxf>
      <font>
        <b val="0"/>
        <i val="0"/>
        <strike val="0"/>
        <condense val="0"/>
        <extend val="0"/>
        <outline val="0"/>
        <shadow val="0"/>
        <u val="none"/>
        <vertAlign val="baseline"/>
        <sz val="11"/>
        <color rgb="FFFF0000"/>
        <name val="Montserrat"/>
        <scheme val="none"/>
      </font>
      <numFmt numFmtId="166" formatCode="_-* #,##0_-;\-* #,##0_-;_-*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rgb="FFFF0000"/>
        <name val="Montserrat"/>
        <scheme val="none"/>
      </font>
      <numFmt numFmtId="14" formatCode="0.00%"/>
      <fill>
        <patternFill patternType="none">
          <fgColor indexed="64"/>
          <bgColor indexed="65"/>
        </patternFill>
      </fill>
      <alignment horizontal="right" vertical="center" textRotation="0" wrapText="1"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Montserrat"/>
        <scheme val="none"/>
      </font>
      <numFmt numFmtId="3" formatCode="#,##0"/>
      <fill>
        <patternFill patternType="none">
          <fgColor indexed="64"/>
          <bgColor auto="1"/>
        </patternFill>
      </fill>
      <alignment horizontal="left" vertical="center" textRotation="0" wrapText="1" indent="0" justifyLastLine="0" shrinkToFit="0" readingOrder="0"/>
      <border diagonalUp="0" diagonalDown="0" outline="0">
        <left/>
        <right style="thin">
          <color theme="0"/>
        </right>
        <top style="thin">
          <color theme="0"/>
        </top>
        <bottom/>
      </border>
    </dxf>
    <dxf>
      <font>
        <b val="0"/>
        <i val="0"/>
        <strike val="0"/>
        <condense val="0"/>
        <extend val="0"/>
        <outline val="0"/>
        <shadow val="0"/>
        <u val="none"/>
        <vertAlign val="baseline"/>
        <sz val="10"/>
        <color theme="1"/>
        <name val="Montserrat"/>
        <scheme val="none"/>
      </font>
      <numFmt numFmtId="166" formatCode="_-* #,##0_-;\-* #,##0_-;_-* &quot;-&quot;??_-;_-@_-"/>
      <fill>
        <patternFill patternType="none">
          <fgColor indexed="64"/>
          <bgColor auto="1"/>
        </patternFill>
      </fill>
      <alignment horizontal="center" vertical="center" textRotation="0" wrapText="1" indent="0" justifyLastLine="0" shrinkToFit="0" readingOrder="0"/>
      <border diagonalUp="0" diagonalDown="0" outline="0">
        <left/>
        <right style="thin">
          <color theme="0"/>
        </right>
        <top style="thin">
          <color theme="0"/>
        </top>
        <bottom/>
      </border>
    </dxf>
    <dxf>
      <font>
        <b val="0"/>
        <i val="0"/>
        <strike val="0"/>
        <condense val="0"/>
        <extend val="0"/>
        <outline val="0"/>
        <shadow val="0"/>
        <u val="none"/>
        <vertAlign val="baseline"/>
        <sz val="10"/>
        <color theme="1"/>
        <name val="Montserrat"/>
        <scheme val="none"/>
      </font>
      <numFmt numFmtId="166" formatCode="_-* #,##0_-;\-* #,##0_-;_-* &quot;-&quot;??_-;_-@_-"/>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Montserrat"/>
        <scheme val="none"/>
      </font>
      <numFmt numFmtId="3" formatCode="#,##0"/>
      <fill>
        <patternFill patternType="none">
          <fgColor indexed="64"/>
          <bgColor auto="1"/>
        </patternFill>
      </fill>
      <alignment horizontal="right" vertical="center" textRotation="0" wrapText="1"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Montserrat"/>
        <scheme val="none"/>
      </font>
      <numFmt numFmtId="164" formatCode="#,##0.0"/>
      <fill>
        <patternFill patternType="none">
          <fgColor indexed="64"/>
          <bgColor auto="1"/>
        </patternFill>
      </fill>
      <alignment horizontal="left" vertical="center" textRotation="0" wrapText="0"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0"/>
        <color theme="1"/>
        <name val="Montserrat"/>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0"/>
        <color theme="1"/>
        <name val="Montserrat"/>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Montserrat"/>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Montserrat"/>
        <scheme val="none"/>
      </font>
      <fill>
        <patternFill patternType="none">
          <fgColor indexed="64"/>
          <bgColor auto="1"/>
        </patternFill>
      </fill>
      <alignment horizontal="center" vertical="center" textRotation="0" wrapText="0" indent="0" justifyLastLine="0" shrinkToFit="0" readingOrder="0"/>
      <border diagonalUp="0" diagonalDown="0" outline="0">
        <left/>
        <right/>
        <top style="thin">
          <color theme="0"/>
        </top>
        <bottom/>
      </border>
    </dxf>
    <dxf>
      <border outline="0">
        <top style="thin">
          <color theme="0"/>
        </top>
      </border>
    </dxf>
    <dxf>
      <font>
        <strike val="0"/>
        <outline val="0"/>
        <shadow val="0"/>
        <u val="none"/>
        <vertAlign val="baseline"/>
        <name val="Montserrat"/>
        <scheme val="none"/>
      </font>
      <fill>
        <patternFill patternType="none">
          <fgColor indexed="64"/>
          <bgColor auto="1"/>
        </patternFill>
      </fill>
    </dxf>
    <dxf>
      <border outline="0">
        <bottom style="thin">
          <color theme="0"/>
        </bottom>
      </border>
    </dxf>
    <dxf>
      <font>
        <b/>
        <color theme="1"/>
      </font>
      <border>
        <bottom style="thin">
          <color theme="0" tint="-0.34998626667073579"/>
        </bottom>
        <vertical/>
        <horizontal/>
      </border>
    </dxf>
    <dxf>
      <font>
        <sz val="14"/>
        <color theme="1"/>
        <name val="Montserrat"/>
      </font>
      <border>
        <left style="thin">
          <color theme="0" tint="-0.499984740745262"/>
        </left>
        <right style="thin">
          <color theme="0" tint="-0.499984740745262"/>
        </right>
        <top style="thin">
          <color theme="0" tint="-0.499984740745262"/>
        </top>
        <bottom style="thin">
          <color theme="0" tint="-0.499984740745262"/>
        </bottom>
        <vertical/>
        <horizontal/>
      </border>
    </dxf>
    <dxf>
      <font>
        <b/>
        <color theme="1"/>
      </font>
      <border>
        <bottom style="thin">
          <color theme="6"/>
        </bottom>
        <vertical/>
        <horizontal/>
      </border>
    </dxf>
    <dxf>
      <font>
        <sz val="12"/>
        <color theme="1"/>
        <name val="Montserrat"/>
        <scheme val="none"/>
      </font>
      <border>
        <left style="thin">
          <color theme="6"/>
        </left>
        <right style="thin">
          <color theme="6"/>
        </right>
        <top style="thin">
          <color theme="6"/>
        </top>
        <bottom style="thin">
          <color theme="6"/>
        </bottom>
        <vertical/>
        <horizontal/>
      </border>
    </dxf>
    <dxf>
      <font>
        <b/>
        <color theme="1"/>
      </font>
      <border>
        <bottom style="thin">
          <color theme="6"/>
        </bottom>
        <vertical/>
        <horizontal/>
      </border>
    </dxf>
    <dxf>
      <font>
        <color theme="1"/>
      </font>
      <border>
        <left style="thin">
          <color theme="6"/>
        </left>
        <right style="thin">
          <color theme="6"/>
        </right>
        <top style="thin">
          <color theme="6"/>
        </top>
        <bottom style="thin">
          <color theme="6"/>
        </bottom>
        <vertical/>
        <horizontal/>
      </border>
    </dxf>
    <dxf>
      <font>
        <name val="Montserrat Black"/>
        <scheme val="none"/>
      </font>
    </dxf>
    <dxf>
      <font>
        <sz val="14"/>
        <name val="Montserrat"/>
        <scheme val="none"/>
      </font>
    </dxf>
  </dxfs>
  <tableStyles count="5" defaultTableStyle="TableStyleMedium2" defaultPivotStyle="PivotStyleLight16">
    <tableStyle name="Estilo de segmentación de datos 1" pivot="0" table="0" count="1">
      <tableStyleElement type="wholeTable" dxfId="65"/>
    </tableStyle>
    <tableStyle name="montserrrat" pivot="0" table="0" count="7">
      <tableStyleElement type="headerRow" dxfId="64"/>
    </tableStyle>
    <tableStyle name="SlicerStyleLight3 2" pivot="0" table="0" count="10">
      <tableStyleElement type="wholeTable" dxfId="63"/>
      <tableStyleElement type="headerRow" dxfId="62"/>
    </tableStyle>
    <tableStyle name="SlicerStyleLight3 3" pivot="0" table="0" count="10">
      <tableStyleElement type="wholeTable" dxfId="61"/>
      <tableStyleElement type="headerRow" dxfId="60"/>
    </tableStyle>
    <tableStyle name="SlicerStyleOther1 2" pivot="0" table="0" count="10">
      <tableStyleElement type="wholeTable" dxfId="59"/>
      <tableStyleElement type="headerRow" dxfId="58"/>
    </tableStyle>
  </tableStyles>
  <colors>
    <mruColors>
      <color rgb="FF3C5C4F"/>
      <color rgb="FFDDD9C4"/>
      <color rgb="FF800000"/>
      <color rgb="FFCDC7A7"/>
    </mruColors>
  </colors>
  <extLst>
    <ext xmlns:x14="http://schemas.microsoft.com/office/spreadsheetml/2009/9/main" uri="{46F421CA-312F-682f-3DD2-61675219B42D}">
      <x14:dxfs count="30">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1"/>
          </font>
          <fill>
            <patternFill patternType="solid">
              <fgColor theme="0" tint="-0.14999847407452621"/>
              <bgColor theme="0" tint="-0.14999847407452621"/>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0" tint="-0.249977111117893"/>
              <bgColor theme="0" tint="-0.249977111117893"/>
            </patternFill>
          </fill>
          <border>
            <left style="thin">
              <color rgb="FF999999"/>
            </left>
            <right style="thin">
              <color rgb="FF999999"/>
            </right>
            <top style="thin">
              <color rgb="FF999999"/>
            </top>
            <bottom style="thin">
              <color rgb="FF999999"/>
            </bottom>
            <vertical/>
            <horizontal/>
          </border>
        </dxf>
        <dxf>
          <font>
            <color rgb="FF959595"/>
          </font>
          <fill>
            <patternFill patternType="solid">
              <fgColor theme="0"/>
              <bgColor theme="0"/>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theme="0"/>
              <bgColor theme="0"/>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6"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6"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name val="Montserrat"/>
            <scheme val="none"/>
          </font>
        </dxf>
        <dxf>
          <font>
            <name val="Montserrat"/>
            <scheme val="none"/>
          </font>
        </dxf>
        <dxf>
          <font>
            <name val="Montserrat"/>
            <scheme val="none"/>
          </font>
        </dxf>
        <dxf>
          <font>
            <name val="Montserrat"/>
          </font>
        </dxf>
        <dxf>
          <font>
            <name val="Montserrat"/>
          </font>
        </dxf>
        <dxf>
          <font>
            <name val="Montserrat"/>
            <scheme val="none"/>
          </font>
        </dxf>
      </x14:dxfs>
    </ext>
    <ext xmlns:x14="http://schemas.microsoft.com/office/spreadsheetml/2009/9/main" uri="{EB79DEF2-80B8-43e5-95BD-54CBDDF9020C}">
      <x14:slicerStyles defaultSlicerStyle="SlicerStyleLight1">
        <x14:slicerStyle name="Estilo de segmentación de datos 1"/>
        <x14:slicerStyle name="montserrrat">
          <x14:slicerStyleElements>
            <x14:slicerStyleElement type="unselectedItemWithData" dxfId="29"/>
            <x14:slicerStyleElement type="unselectedItemWithNoData" dxfId="28"/>
            <x14:slicerStyleElement type="selectedItemWithData" dxfId="27"/>
            <x14:slicerStyleElement type="selectedItemWithNoData" dxfId="26"/>
            <x14:slicerStyleElement type="hoveredSelectedItemWithData" dxfId="25"/>
            <x14:slicerStyleElement type="hoveredSelectedItemWithNoData" dxfId="24"/>
          </x14:slicerStyleElements>
        </x14:slicerStyle>
        <x14:slicerStyle name="SlicerStyleLight3 2">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licerStyleLight3 3">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Other1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[Indicadores MIR 2024 dashboard (1)03042024.xlsx]TABLAS!TablaDinámica4</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r>
              <a:rPr lang="es-MX" sz="1800" b="1">
                <a:latin typeface="Montserrat" panose="00000500000000000000" pitchFamily="2" charset="0"/>
              </a:rPr>
              <a:t>Relación entre lo programado y realizado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endParaRPr lang="es-MX"/>
        </a:p>
      </c:txPr>
    </c:title>
    <c:autoTitleDeleted val="0"/>
    <c:pivotFmts>
      <c:pivotFmt>
        <c:idx val="0"/>
        <c:spPr>
          <a:solidFill>
            <a:schemeClr val="accent1"/>
          </a:solidFill>
          <a:ln>
            <a:noFill/>
          </a:ln>
          <a:effectLst/>
          <a:sp3d/>
        </c:spPr>
        <c:marker>
          <c:symbol val="none"/>
        </c:marker>
      </c:pivotFmt>
      <c:pivotFmt>
        <c:idx val="1"/>
        <c:spPr>
          <a:solidFill>
            <a:schemeClr val="accent1"/>
          </a:solidFill>
          <a:ln>
            <a:noFill/>
          </a:ln>
          <a:effectLst/>
          <a:sp3d/>
        </c:spPr>
        <c:marker>
          <c:symbol val="none"/>
        </c:marker>
      </c:pivotFmt>
      <c:pivotFmt>
        <c:idx val="2"/>
        <c:spPr>
          <a:solidFill>
            <a:schemeClr val="accent1"/>
          </a:solidFill>
          <a:ln>
            <a:noFill/>
          </a:ln>
          <a:effectLst/>
          <a:sp3d/>
        </c:spPr>
        <c:marker>
          <c:symbol val="none"/>
        </c:marker>
      </c:pivotFmt>
      <c:pivotFmt>
        <c:idx val="3"/>
        <c:spPr>
          <a:solidFill>
            <a:schemeClr val="accent1"/>
          </a:solidFill>
          <a:ln>
            <a:noFill/>
          </a:ln>
          <a:effectLst/>
          <a:sp3d/>
        </c:spPr>
        <c:marker>
          <c:symbol val="none"/>
        </c:marker>
      </c:pivotFmt>
      <c:pivotFmt>
        <c:idx val="4"/>
        <c:spPr>
          <a:solidFill>
            <a:srgbClr val="CDC7A7"/>
          </a:solidFill>
          <a:ln>
            <a:noFill/>
          </a:ln>
          <a:effectLst/>
          <a:sp3d/>
        </c:spPr>
        <c:marker>
          <c:symbol val="none"/>
        </c:marker>
      </c:pivotFmt>
      <c:pivotFmt>
        <c:idx val="5"/>
        <c:spPr>
          <a:solidFill>
            <a:srgbClr val="3C5C4F"/>
          </a:solidFill>
          <a:ln>
            <a:noFill/>
          </a:ln>
          <a:effectLst/>
          <a:sp3d/>
        </c:spPr>
        <c:marker>
          <c:symbol val="none"/>
        </c:marker>
      </c:pivotFmt>
      <c:pivotFmt>
        <c:idx val="6"/>
        <c:spPr>
          <a:solidFill>
            <a:srgbClr val="800000"/>
          </a:solidFill>
          <a:ln>
            <a:noFill/>
          </a:ln>
          <a:effectLst/>
          <a:sp3d/>
        </c:spPr>
      </c:pivotFmt>
      <c:pivotFmt>
        <c:idx val="7"/>
        <c:spPr>
          <a:solidFill>
            <a:schemeClr val="accent1"/>
          </a:solidFill>
          <a:ln>
            <a:noFill/>
          </a:ln>
          <a:effectLst/>
          <a:sp3d/>
        </c:spPr>
        <c:marker>
          <c:symbol val="none"/>
        </c:marker>
      </c:pivotFmt>
      <c:pivotFmt>
        <c:idx val="8"/>
        <c:spPr>
          <a:solidFill>
            <a:schemeClr val="accent1"/>
          </a:solidFill>
          <a:ln>
            <a:noFill/>
          </a:ln>
          <a:effectLst/>
          <a:sp3d/>
        </c:spPr>
        <c:marker>
          <c:symbol val="none"/>
        </c:marker>
      </c:pivotFmt>
      <c:pivotFmt>
        <c:idx val="9"/>
        <c:spPr>
          <a:solidFill>
            <a:srgbClr val="DDD9C4"/>
          </a:solidFill>
          <a:ln>
            <a:noFill/>
          </a:ln>
          <a:effectLst/>
          <a:sp3d/>
        </c:spPr>
      </c:pivotFmt>
      <c:pivotFmt>
        <c:idx val="10"/>
        <c:spPr>
          <a:solidFill>
            <a:srgbClr val="DDD9C4"/>
          </a:solidFill>
          <a:ln>
            <a:noFill/>
          </a:ln>
          <a:effectLst/>
          <a:sp3d/>
        </c:spPr>
      </c:pivotFmt>
      <c:pivotFmt>
        <c:idx val="11"/>
        <c:spPr>
          <a:solidFill>
            <a:srgbClr val="DDD9C4"/>
          </a:solidFill>
          <a:ln>
            <a:noFill/>
          </a:ln>
          <a:effectLst/>
          <a:sp3d/>
        </c:spPr>
      </c:pivotFmt>
      <c:pivotFmt>
        <c:idx val="12"/>
        <c:spPr>
          <a:solidFill>
            <a:srgbClr val="DDD9C4"/>
          </a:solidFill>
          <a:ln>
            <a:noFill/>
          </a:ln>
          <a:effectLst/>
          <a:sp3d/>
        </c:spPr>
      </c:pivotFmt>
      <c:pivotFmt>
        <c:idx val="13"/>
        <c:spPr>
          <a:solidFill>
            <a:srgbClr val="3C5C4F"/>
          </a:solidFill>
          <a:ln>
            <a:noFill/>
          </a:ln>
          <a:effectLst/>
          <a:sp3d/>
        </c:spPr>
        <c:marker>
          <c:symbol val="none"/>
        </c:marker>
      </c:pivotFmt>
      <c:pivotFmt>
        <c:idx val="14"/>
        <c:spPr>
          <a:solidFill>
            <a:srgbClr val="DDD9C4"/>
          </a:solidFill>
          <a:ln>
            <a:noFill/>
          </a:ln>
          <a:effectLst/>
          <a:sp3d/>
        </c:spPr>
        <c:marker>
          <c:symbol val="none"/>
        </c:marker>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TABLAS!$P$15</c:f>
              <c:strCache>
                <c:ptCount val="1"/>
                <c:pt idx="0">
                  <c:v>Programada</c:v>
                </c:pt>
              </c:strCache>
            </c:strRef>
          </c:tx>
          <c:spPr>
            <a:solidFill>
              <a:srgbClr val="DDD9C4"/>
            </a:solidFill>
            <a:ln>
              <a:noFill/>
            </a:ln>
            <a:effectLst/>
            <a:sp3d/>
          </c:spPr>
          <c:invertIfNegative val="0"/>
          <c:cat>
            <c:strRef>
              <c:f>TABLAS!$O$16:$O$19</c:f>
              <c:strCache>
                <c:ptCount val="4"/>
                <c:pt idx="0">
                  <c:v>1er. Trimestre</c:v>
                </c:pt>
                <c:pt idx="1">
                  <c:v>2do. Trimestre</c:v>
                </c:pt>
                <c:pt idx="2">
                  <c:v>3er. Trimestre</c:v>
                </c:pt>
                <c:pt idx="3">
                  <c:v>4to. Trimestre</c:v>
                </c:pt>
              </c:strCache>
            </c:strRef>
          </c:cat>
          <c:val>
            <c:numRef>
              <c:f>TABLAS!$P$16:$P$19</c:f>
              <c:numCache>
                <c:formatCode>0.0%</c:formatCode>
                <c:ptCount val="4"/>
                <c:pt idx="0">
                  <c:v>0.93135700422422651</c:v>
                </c:pt>
                <c:pt idx="1">
                  <c:v>0.93041692905691509</c:v>
                </c:pt>
                <c:pt idx="2">
                  <c:v>0.93381012980402145</c:v>
                </c:pt>
                <c:pt idx="3">
                  <c:v>0.93349183818310866</c:v>
                </c:pt>
              </c:numCache>
            </c:numRef>
          </c:val>
          <c:extLst>
            <c:ext xmlns:c16="http://schemas.microsoft.com/office/drawing/2014/chart" uri="{C3380CC4-5D6E-409C-BE32-E72D297353CC}">
              <c16:uniqueId val="{00000000-E047-4D73-BB4C-916F598BFB54}"/>
            </c:ext>
          </c:extLst>
        </c:ser>
        <c:ser>
          <c:idx val="1"/>
          <c:order val="1"/>
          <c:tx>
            <c:strRef>
              <c:f>TABLAS!$Q$15</c:f>
              <c:strCache>
                <c:ptCount val="1"/>
                <c:pt idx="0">
                  <c:v>Realizada</c:v>
                </c:pt>
              </c:strCache>
            </c:strRef>
          </c:tx>
          <c:spPr>
            <a:solidFill>
              <a:srgbClr val="3C5C4F"/>
            </a:solidFill>
            <a:ln>
              <a:noFill/>
            </a:ln>
            <a:effectLst/>
            <a:sp3d/>
          </c:spPr>
          <c:invertIfNegative val="0"/>
          <c:cat>
            <c:strRef>
              <c:f>TABLAS!$O$16:$O$19</c:f>
              <c:strCache>
                <c:ptCount val="4"/>
                <c:pt idx="0">
                  <c:v>1er. Trimestre</c:v>
                </c:pt>
                <c:pt idx="1">
                  <c:v>2do. Trimestre</c:v>
                </c:pt>
                <c:pt idx="2">
                  <c:v>3er. Trimestre</c:v>
                </c:pt>
                <c:pt idx="3">
                  <c:v>4to. Trimestre</c:v>
                </c:pt>
              </c:strCache>
            </c:strRef>
          </c:cat>
          <c:val>
            <c:numRef>
              <c:f>TABLAS!$Q$16:$Q$19</c:f>
              <c:numCache>
                <c:formatCode>General</c:formatCode>
                <c:ptCount val="4"/>
                <c:pt idx="0">
                  <c:v>0.90859999999999996</c:v>
                </c:pt>
              </c:numCache>
            </c:numRef>
          </c:val>
          <c:extLst>
            <c:ext xmlns:c16="http://schemas.microsoft.com/office/drawing/2014/chart" uri="{C3380CC4-5D6E-409C-BE32-E72D297353CC}">
              <c16:uniqueId val="{00000001-E047-4D73-BB4C-916F598BFB54}"/>
            </c:ext>
          </c:extLst>
        </c:ser>
        <c:dLbls>
          <c:showLegendKey val="0"/>
          <c:showVal val="0"/>
          <c:showCatName val="0"/>
          <c:showSerName val="0"/>
          <c:showPercent val="0"/>
          <c:showBubbleSize val="0"/>
        </c:dLbls>
        <c:gapWidth val="75"/>
        <c:gapDepth val="0"/>
        <c:shape val="box"/>
        <c:axId val="1806911343"/>
        <c:axId val="1806911759"/>
        <c:axId val="0"/>
      </c:bar3DChart>
      <c:catAx>
        <c:axId val="1806911343"/>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Periodo</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ontserrat" panose="00000500000000000000" pitchFamily="2" charset="0"/>
                <a:ea typeface="+mn-ea"/>
                <a:cs typeface="+mn-cs"/>
              </a:defRPr>
            </a:pPr>
            <a:endParaRPr lang="es-MX"/>
          </a:p>
        </c:txPr>
        <c:crossAx val="1806911759"/>
        <c:crossesAt val="0.1"/>
        <c:auto val="1"/>
        <c:lblAlgn val="ctr"/>
        <c:lblOffset val="100"/>
        <c:noMultiLvlLbl val="0"/>
      </c:catAx>
      <c:valAx>
        <c:axId val="1806911759"/>
        <c:scaling>
          <c:orientation val="minMax"/>
          <c:min val="0.1"/>
        </c:scaling>
        <c:delete val="0"/>
        <c:axPos val="l"/>
        <c:majorGridlines>
          <c:spPr>
            <a:ln w="9525" cap="flat" cmpd="sng" algn="ctr">
              <a:solidFill>
                <a:srgbClr val="CDC7A7"/>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ontserrat" panose="00000500000000000000" pitchFamily="2" charset="0"/>
                    <a:ea typeface="+mn-ea"/>
                    <a:cs typeface="+mn-cs"/>
                  </a:defRPr>
                </a:pPr>
                <a:r>
                  <a:rPr lang="en-US">
                    <a:latin typeface="Montserrat" panose="00000500000000000000" pitchFamily="2" charset="0"/>
                  </a:rPr>
                  <a:t>Porcentaje</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1806911343"/>
        <c:crosses val="autoZero"/>
        <c:crossBetween val="between"/>
        <c:minorUnit val="2.0000000000000005E-3"/>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accent4">
          <a:lumMod val="75000"/>
        </a:schemeClr>
      </a:solidFill>
      <a:round/>
    </a:ln>
    <a:effectLst/>
  </c:spPr>
  <c:txPr>
    <a:bodyPr/>
    <a:lstStyle/>
    <a:p>
      <a:pPr>
        <a:defRPr/>
      </a:pPr>
      <a:endParaRPr lang="es-MX"/>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xdr:row>
      <xdr:rowOff>28575</xdr:rowOff>
    </xdr:from>
    <xdr:to>
      <xdr:col>2</xdr:col>
      <xdr:colOff>1904999</xdr:colOff>
      <xdr:row>4</xdr:row>
      <xdr:rowOff>171450</xdr:rowOff>
    </xdr:to>
    <xdr:pic>
      <xdr:nvPicPr>
        <xdr:cNvPr id="2" name="Imagen 1">
          <a:extLst>
            <a:ext uri="{FF2B5EF4-FFF2-40B4-BE49-F238E27FC236}">
              <a16:creationId xmlns:a16="http://schemas.microsoft.com/office/drawing/2014/main" id="{8E151C5A-B3F8-4A3B-A456-504275AC138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196" t="6455" r="25467" b="87597"/>
        <a:stretch/>
      </xdr:blipFill>
      <xdr:spPr>
        <a:xfrm>
          <a:off x="0" y="219075"/>
          <a:ext cx="6543674" cy="714375"/>
        </a:xfrm>
        <a:prstGeom prst="rect">
          <a:avLst/>
        </a:prstGeom>
      </xdr:spPr>
    </xdr:pic>
    <xdr:clientData/>
  </xdr:twoCellAnchor>
  <xdr:twoCellAnchor editAs="absolute">
    <xdr:from>
      <xdr:col>2</xdr:col>
      <xdr:colOff>2314575</xdr:colOff>
      <xdr:row>1</xdr:row>
      <xdr:rowOff>66675</xdr:rowOff>
    </xdr:from>
    <xdr:to>
      <xdr:col>6</xdr:col>
      <xdr:colOff>1062417</xdr:colOff>
      <xdr:row>4</xdr:row>
      <xdr:rowOff>104776</xdr:rowOff>
    </xdr:to>
    <xdr:sp macro="" textlink="">
      <xdr:nvSpPr>
        <xdr:cNvPr id="3" name="Rectángulo 2">
          <a:extLst>
            <a:ext uri="{FF2B5EF4-FFF2-40B4-BE49-F238E27FC236}">
              <a16:creationId xmlns:a16="http://schemas.microsoft.com/office/drawing/2014/main" id="{C0508667-57DD-4784-A7BF-CB5EA5962832}"/>
            </a:ext>
          </a:extLst>
        </xdr:cNvPr>
        <xdr:cNvSpPr/>
      </xdr:nvSpPr>
      <xdr:spPr>
        <a:xfrm>
          <a:off x="6953250" y="257175"/>
          <a:ext cx="7277100" cy="6096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spcAft>
              <a:spcPts val="0"/>
            </a:spcAft>
            <a:tabLst>
              <a:tab pos="2806065" algn="ctr"/>
              <a:tab pos="5612130" algn="r"/>
            </a:tabLst>
          </a:pPr>
          <a:r>
            <a:rPr lang="es-MX" sz="1600" b="1">
              <a:solidFill>
                <a:srgbClr val="595959"/>
              </a:solidFill>
              <a:effectLst/>
              <a:latin typeface="Montserrat" panose="00000500000000000000" pitchFamily="2" charset="0"/>
              <a:ea typeface="Calibri" panose="020F0502020204030204" pitchFamily="34" charset="0"/>
              <a:cs typeface="Times New Roman" panose="02020603050405020304" pitchFamily="18" charset="0"/>
            </a:rPr>
            <a:t>DIRECCIÓN GENERAL DE INSPECCIÓN </a:t>
          </a:r>
        </a:p>
        <a:p>
          <a:pPr>
            <a:spcAft>
              <a:spcPts val="0"/>
            </a:spcAft>
            <a:tabLst>
              <a:tab pos="2806065" algn="ctr"/>
              <a:tab pos="5612130" algn="r"/>
            </a:tabLst>
          </a:pPr>
          <a:r>
            <a:rPr lang="es-MX" sz="1600" b="1">
              <a:solidFill>
                <a:srgbClr val="595959"/>
              </a:solidFill>
              <a:effectLst/>
              <a:latin typeface="Montserrat" panose="00000500000000000000" pitchFamily="2" charset="0"/>
              <a:ea typeface="Calibri" panose="020F0502020204030204" pitchFamily="34" charset="0"/>
              <a:cs typeface="Times New Roman" panose="02020603050405020304" pitchFamily="18" charset="0"/>
            </a:rPr>
            <a:t>FITOZOOSANITARIA, DGIF</a:t>
          </a:r>
          <a:endParaRPr lang="es-MX" sz="1600"/>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165538</xdr:colOff>
      <xdr:row>0</xdr:row>
      <xdr:rowOff>104775</xdr:rowOff>
    </xdr:from>
    <xdr:to>
      <xdr:col>6</xdr:col>
      <xdr:colOff>1514474</xdr:colOff>
      <xdr:row>3</xdr:row>
      <xdr:rowOff>199189</xdr:rowOff>
    </xdr:to>
    <xdr:sp macro="" textlink="">
      <xdr:nvSpPr>
        <xdr:cNvPr id="2" name="CuadroTexto 28">
          <a:extLst>
            <a:ext uri="{FF2B5EF4-FFF2-40B4-BE49-F238E27FC236}">
              <a16:creationId xmlns:a16="http://schemas.microsoft.com/office/drawing/2014/main" id="{00000000-0008-0000-0100-000002000000}"/>
            </a:ext>
          </a:extLst>
        </xdr:cNvPr>
        <xdr:cNvSpPr txBox="1"/>
      </xdr:nvSpPr>
      <xdr:spPr>
        <a:xfrm>
          <a:off x="7433113" y="104775"/>
          <a:ext cx="3815911" cy="780214"/>
        </a:xfrm>
        <a:prstGeom prst="rect">
          <a:avLst/>
        </a:prstGeom>
        <a:noFill/>
      </xdr:spPr>
      <xdr:txBody>
        <a:bodyPr wrap="square" rtlCol="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MX" sz="1100" b="1">
              <a:latin typeface="Montserrat" panose="00000500000000000000" pitchFamily="2" charset="0"/>
            </a:rPr>
            <a:t>SERVICIO NACIONAL DE SANIDAD,</a:t>
          </a:r>
        </a:p>
        <a:p>
          <a:r>
            <a:rPr lang="es-MX" sz="1100" b="1">
              <a:latin typeface="Montserrat" panose="00000500000000000000" pitchFamily="2" charset="0"/>
            </a:rPr>
            <a:t>INOCUIDAD Y CALIDAD AGROALIMENTARIA </a:t>
          </a:r>
        </a:p>
        <a:p>
          <a:r>
            <a:rPr lang="es-MX" sz="1100">
              <a:latin typeface="Montserrat" panose="00000500000000000000" pitchFamily="2" charset="0"/>
            </a:rPr>
            <a:t>DIRECCIÓN GENERAL DE</a:t>
          </a:r>
        </a:p>
        <a:p>
          <a:r>
            <a:rPr lang="es-MX" sz="1100">
              <a:latin typeface="Montserrat" panose="00000500000000000000" pitchFamily="2" charset="0"/>
            </a:rPr>
            <a:t>INSPECCIÓN FITOZOOSANITARIA</a:t>
          </a:r>
        </a:p>
      </xdr:txBody>
    </xdr:sp>
    <xdr:clientData/>
  </xdr:twoCellAnchor>
  <xdr:twoCellAnchor editAs="absolute">
    <xdr:from>
      <xdr:col>0</xdr:col>
      <xdr:colOff>0</xdr:colOff>
      <xdr:row>0</xdr:row>
      <xdr:rowOff>76200</xdr:rowOff>
    </xdr:from>
    <xdr:to>
      <xdr:col>2</xdr:col>
      <xdr:colOff>809624</xdr:colOff>
      <xdr:row>4</xdr:row>
      <xdr:rowOff>9525</xdr:rowOff>
    </xdr:to>
    <xdr:pic>
      <xdr:nvPicPr>
        <xdr:cNvPr id="3" name="Imagen 2">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196" t="6455" r="25467" b="87597"/>
        <a:stretch/>
      </xdr:blipFill>
      <xdr:spPr>
        <a:xfrm>
          <a:off x="0" y="76200"/>
          <a:ext cx="7267574" cy="8477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xdr:colOff>
      <xdr:row>43</xdr:row>
      <xdr:rowOff>104774</xdr:rowOff>
    </xdr:from>
    <xdr:to>
      <xdr:col>8</xdr:col>
      <xdr:colOff>295275</xdr:colOff>
      <xdr:row>60</xdr:row>
      <xdr:rowOff>142874</xdr:rowOff>
    </xdr:to>
    <xdr:graphicFrame macro="">
      <xdr:nvGraphicFramePr>
        <xdr:cNvPr id="4" name="Gráfico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297655</xdr:colOff>
      <xdr:row>8</xdr:row>
      <xdr:rowOff>114301</xdr:rowOff>
    </xdr:from>
    <xdr:to>
      <xdr:col>13</xdr:col>
      <xdr:colOff>95249</xdr:colOff>
      <xdr:row>15</xdr:row>
      <xdr:rowOff>92868</xdr:rowOff>
    </xdr:to>
    <mc:AlternateContent xmlns:mc="http://schemas.openxmlformats.org/markup-compatibility/2006" xmlns:a14="http://schemas.microsoft.com/office/drawing/2010/main">
      <mc:Choice Requires="a14">
        <xdr:graphicFrame macro="">
          <xdr:nvGraphicFramePr>
            <xdr:cNvPr id="6" name="Nombre Indicador">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microsoft.com/office/drawing/2010/slicer">
              <sle:slicer xmlns:sle="http://schemas.microsoft.com/office/drawing/2010/slicer" name="Nombre Indicador"/>
            </a:graphicData>
          </a:graphic>
        </xdr:graphicFrame>
      </mc:Choice>
      <mc:Fallback xmlns="">
        <xdr:sp macro="" textlink="">
          <xdr:nvSpPr>
            <xdr:cNvPr id="0" name=""/>
            <xdr:cNvSpPr>
              <a:spLocks noTextEdit="1"/>
            </xdr:cNvSpPr>
          </xdr:nvSpPr>
          <xdr:spPr>
            <a:xfrm>
              <a:off x="464343" y="1983582"/>
              <a:ext cx="13001625" cy="1562099"/>
            </a:xfrm>
            <a:prstGeom prst="rect">
              <a:avLst/>
            </a:prstGeom>
            <a:solidFill>
              <a:prstClr val="white"/>
            </a:solidFill>
            <a:ln w="1">
              <a:solidFill>
                <a:prstClr val="green"/>
              </a:solidFill>
            </a:ln>
          </xdr:spPr>
          <xdr:txBody>
            <a:bodyPr vertOverflow="clip" horzOverflow="clip"/>
            <a:lstStyle/>
            <a:p>
              <a:r>
                <a:rPr lang="es-MX"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xdr:from>
      <xdr:col>6</xdr:col>
      <xdr:colOff>559594</xdr:colOff>
      <xdr:row>1</xdr:row>
      <xdr:rowOff>47625</xdr:rowOff>
    </xdr:from>
    <xdr:to>
      <xdr:col>12</xdr:col>
      <xdr:colOff>607219</xdr:colOff>
      <xdr:row>4</xdr:row>
      <xdr:rowOff>97470</xdr:rowOff>
    </xdr:to>
    <xdr:sp macro="" textlink="">
      <xdr:nvSpPr>
        <xdr:cNvPr id="13" name="CuadroTexto 12"/>
        <xdr:cNvSpPr txBox="1"/>
      </xdr:nvSpPr>
      <xdr:spPr>
        <a:xfrm>
          <a:off x="7465219" y="238125"/>
          <a:ext cx="5750719" cy="621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50000"/>
            </a:lnSpc>
          </a:pPr>
          <a:r>
            <a:rPr lang="es-MX" sz="1200" b="1">
              <a:solidFill>
                <a:schemeClr val="tx1">
                  <a:lumMod val="65000"/>
                  <a:lumOff val="35000"/>
                </a:schemeClr>
              </a:solidFill>
              <a:effectLst/>
              <a:latin typeface="Montserrat" panose="00000500000000000000" pitchFamily="2" charset="0"/>
              <a:ea typeface="+mn-ea"/>
              <a:cs typeface="+mn-cs"/>
            </a:rPr>
            <a:t>DIRECCIÓN GENERAL DE INSPECCIÓN FITOZOOSANITARIA, DGIF</a:t>
          </a:r>
        </a:p>
      </xdr:txBody>
    </xdr:sp>
    <xdr:clientData/>
  </xdr:twoCellAnchor>
  <xdr:twoCellAnchor editAs="oneCell">
    <xdr:from>
      <xdr:col>1</xdr:col>
      <xdr:colOff>357188</xdr:colOff>
      <xdr:row>1</xdr:row>
      <xdr:rowOff>84357</xdr:rowOff>
    </xdr:from>
    <xdr:to>
      <xdr:col>4</xdr:col>
      <xdr:colOff>416719</xdr:colOff>
      <xdr:row>4</xdr:row>
      <xdr:rowOff>47624</xdr:rowOff>
    </xdr:to>
    <xdr:pic>
      <xdr:nvPicPr>
        <xdr:cNvPr id="14" name="Imagen 1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23876" y="274857"/>
          <a:ext cx="4060031" cy="534767"/>
        </a:xfrm>
        <a:prstGeom prst="rect">
          <a:avLst/>
        </a:prstGeom>
        <a:noFill/>
        <a:ln>
          <a:noFill/>
        </a:ln>
      </xdr:spPr>
    </xdr:pic>
    <xdr:clientData/>
  </xdr:twoCellAnchor>
  <xdr:twoCellAnchor>
    <xdr:from>
      <xdr:col>5</xdr:col>
      <xdr:colOff>576520</xdr:colOff>
      <xdr:row>1</xdr:row>
      <xdr:rowOff>52756</xdr:rowOff>
    </xdr:from>
    <xdr:to>
      <xdr:col>5</xdr:col>
      <xdr:colOff>576520</xdr:colOff>
      <xdr:row>3</xdr:row>
      <xdr:rowOff>122072</xdr:rowOff>
    </xdr:to>
    <xdr:cxnSp macro="">
      <xdr:nvCxnSpPr>
        <xdr:cNvPr id="15" name="Conector recto 14"/>
        <xdr:cNvCxnSpPr/>
      </xdr:nvCxnSpPr>
      <xdr:spPr>
        <a:xfrm>
          <a:off x="6267708" y="243256"/>
          <a:ext cx="0" cy="450316"/>
        </a:xfrm>
        <a:prstGeom prst="line">
          <a:avLst/>
        </a:prstGeom>
        <a:ln w="12700">
          <a:solidFill>
            <a:srgbClr val="B38E5D"/>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123" refreshedDate="45385.66878634259" createdVersion="6" refreshedVersion="6" minRefreshableVersion="3" recordCount="14">
  <cacheSource type="worksheet">
    <worksheetSource name="Tabla1"/>
  </cacheSource>
  <cacheFields count="19">
    <cacheField name="AÑO" numFmtId="0">
      <sharedItems containsSemiMixedTypes="0" containsString="0" containsNumber="1" containsInteger="1" minValue="2024" maxValue="2024"/>
    </cacheField>
    <cacheField name="Nombre Indicador" numFmtId="0">
      <sharedItems count="15">
        <s v="C4.1 Índice de acciones estratégicas para la prevención y fortalecimiento de las actividades de sanidad (OISA y PVIF)"/>
        <s v="A4.1.4 Porcentaje de participación del personal TEA IICA en las actividades de verificación en importación comercial y turística en OISA"/>
        <s v="A4.1.5 Porcentaje de participación del personal TEA IICA en las actividades de verificación de la movilización Nacional en los PVIF"/>
        <s v="A4.1.6 Porcentaje de eficacia de las Unidades Caninas en el Programa Operativo Anual 2024 de la DGIF"/>
        <s v="C4.1 Índice de acciones estratégicas para la prevención y fortalecimiento de las actividades de sanidad (OISA)" u="1"/>
        <s v="C4.1 Índice de acciones estratégicas para la prevención y fortalecimiento de las actividades de sanidad (PVIF)" u="1"/>
        <s v="C4.1 Índice de acciones estratégica para la prevención y fortalecimiento de las actividades de sanidad (OISA)" u="1"/>
        <s v="C.4.1 Índice de acciones estratégica para la prevención y fortalecimiento de las actividades de sanidad" u="1"/>
        <s v="C4.1 Índice de acciones estratégica para la prevención y fortalecimiento de las actividades de sanidad (PVIF)" u="1"/>
        <s v="A4.1.6 Porcentaje de eficacia de las Unidades Caninas en el Programa Operativo Anual 2022 de la DGIF" u="1"/>
        <s v=" A4.1.6 Porcentaje de eficacia de las Unidades Caninas en el Programa Operativo Anual 2022 de la DGIF" u="1"/>
        <s v="C4.1 Índice de acciones estratégica para la prevención y fortalecimiento de las actividades de sanidad" u="1"/>
        <s v="C4.1 Índice de acciones estratégica para la prevención y fortalecimiento de las actividades de sanidad (DIPAF)" u="1"/>
        <s v="A4.1.5 Porcentaje de participación del personal TEA IICA en las actividades de verificación de la movilización Nacional en los PVIF." u="1"/>
        <s v="C4.1 Índice de acciones estratégica para la prevención y fortalecimiento de las actividades de sanidad (DMN)" u="1"/>
      </sharedItems>
    </cacheField>
    <cacheField name="Método de Cálculo" numFmtId="0">
      <sharedItems count="16" longText="1">
        <s v="((Porcentaje de entradas de moscas del Mediterráneo atendidas en el periodo t )+(Porcentaje de técnicas diagnósticas de plagas y enfermedades, derivadas de la notificación, realizadas en tiempo en el periodo t )+ (Porcentaje de cargamentos comerciales y productos turísticos de importación inspeccionados en las Oficinas de Inspección de Sanidad Agropecuaria (OISA) y cargamentos comerciales inspeccionados y/o verificados en materia de movilización nacional en los PVIF, a los que se le aplicó una medida cuarentenaria en el período t))/3"/>
        <s v="(Sumatoria del número de verificaciones del personal TEA IICA en las actividades de importación comercial y turística al periodo t/ Total de verificaciones en las actividades de importación comercial, turística al periodo t)*100"/>
        <s v="((Suma[(participación del personal TEA en actividades de verificación en materia de movilización nacional * Factor de ponderación) de cada PVIF])/2)*100"/>
        <s v="(Número de marcajes positivos al perido t / total de marcajes al periodo t)*100"/>
        <s v="(Número de marcajes positivos/ total de marcajes)*100" u="1"/>
        <s v="(Suma del Número  de verificaciones del personal TEA IICA en las actividades de importación comercial y turística/  Total de verificaciones  en las actividades de importación comercial, turística)*100" u="1"/>
        <s v="(Suma del Número  de verificaciones del personal TEA IICA y de movilización nacional en los PVIF/  Total de verificaciones  en las actividades de importación comercial, turística y de movilización nacional )*100" u="1"/>
        <s v="(Suma del Número  de verificaciones del personal TEA IICA en las actividades de importación comercial y turística/  Total de verificaciones  en las actividades de importación comercial, turística)*101" u="1"/>
        <s v="(Suma del Número  de verificaciones del personal TEA IICA en las actividades de importación comercial y turística/  Total de verificaciones  en las actividades de importación comercial, turística)*102" u="1"/>
        <s v="(Suma del Número  de verificaciones del personal TEA IICAa y de movilización nacional en los PVIF/  Total de verificaciones  en las actividades de importación comercial, turística y de movilización nacional )*100" u="1"/>
        <s v="(Suma del NÚmero  de verificaciones del personal TEA IICAa y de movilización nacional en los PVIF/  Total de verificaciones  en las actividades de importación comercial, turística y de movilización nacional )*101" u="1"/>
        <s v="(Suma del Número  de verificaciones del personal TEA IICA en las actividades de importación comercial y turística/  Total de verificaciones  en las actividades de importación comercial, turística)*103" u="1"/>
        <s v="(Suma del NÚmero  de verificaciones del personal TEA IICAa y de movilización nacional en los PVIF/  Total de verificaciones  en las actividades de importación comercial, turística y de movilización nacional )*102" u="1"/>
        <s v="(Suma del NÚmero  de verificaciones del personal TEA IICAa y de movilización nacional en los PVIF/  Total de verificaciones  en las actividades de importación comercial, turística y de movilización nacional )*103" u="1"/>
        <s v="(((0.33)* (Número de entradas de moscas del Mediterráneo atendidas al periodo t / Número de entradas de moscas del Mediterráneo presentadas al periodo t))+((0.33)* (Número de técnicas diagnósticas de plagas y enfermedades, derivadas de la notificación, realizadas en tiempo al periodo t / Número de técnicas diagnósticas de plagas y enfermedades realizadas a las muestras derivadas de la notificación al periodo t))+ ((0.34)*No. de cargamentos comerciales, de movilización nacional en los PVIF y productos  turísticos con rechazos  al periodo t / No. de cargamentos comerciales, de movilización nacional en los PVIF y productos turísticos inspeccionados al periodo t)" u="1"/>
        <s v="(((0.33)* (Número de entradas de moscas del Mediterráneo atendidas al periodo t / Número de entradas de moscas del Mediterráneo presentadas al periodo t))+((0.33)* (Número de técnicas diagnósticas de plagas y enfermedades, derivadas de la notificación, realizadas en tiempo al periodo t / Número de técnicas diagnósticas de plagas y enfermedades realizadas a las muestras derivadas de la notificación al periodo t))+ ((0.34)*No. de cargamentos comericales, de movilización nacional en los PVIF y productos  turísticos con rechazos  al periodo t / No. de cargamentos comerciales, de movilización nacional en los PVIF y productos turísticos inspeccionados al periodo t)" u="1"/>
      </sharedItems>
    </cacheField>
    <cacheField name="Sentido del Indicador" numFmtId="9">
      <sharedItems/>
    </cacheField>
    <cacheField name="Periodo" numFmtId="0">
      <sharedItems containsBlank="1" count="7">
        <s v="1er. Semestre"/>
        <s v="2do. Semestre"/>
        <s v="1er. Trimestre"/>
        <s v="2do. Trimestre"/>
        <s v="3er. Trimestre"/>
        <s v="4to. Trimestre"/>
        <m u="1"/>
      </sharedItems>
    </cacheField>
    <cacheField name="Meta Programada" numFmtId="0">
      <sharedItems containsSemiMixedTypes="0" containsString="0" containsNumber="1" minValue="0.49898079570140502" maxValue="0.93381012980402145"/>
    </cacheField>
    <cacheField name="Numerador Programado" numFmtId="0">
      <sharedItems containsMixedTypes="1" containsNumber="1" minValue="20184" maxValue="13162722.75"/>
    </cacheField>
    <cacheField name="Denominador Programado" numFmtId="0">
      <sharedItems containsMixedTypes="1" containsNumber="1" containsInteger="1" minValue="40069" maxValue="18364326"/>
    </cacheField>
    <cacheField name="Período " numFmtId="3">
      <sharedItems/>
    </cacheField>
    <cacheField name="Avance Meta" numFmtId="0">
      <sharedItems containsString="0" containsBlank="1" containsNumber="1" minValue="0.71919999999999995" maxValue="0.90859999999999996"/>
    </cacheField>
    <cacheField name="Avance Numerador" numFmtId="0">
      <sharedItems containsBlank="1" containsMixedTypes="1" containsNumber="1" containsInteger="1" minValue="58475" maxValue="3116862"/>
    </cacheField>
    <cacheField name="Avance Denominador" numFmtId="0">
      <sharedItems containsBlank="1" containsMixedTypes="1" containsNumber="1" containsInteger="1" minValue="64355" maxValue="3954101"/>
    </cacheField>
    <cacheField name=" Cumplimiento" numFmtId="0">
      <sharedItems containsString="0" containsBlank="1" containsNumber="1" minValue="97.56" maxValue="108.97"/>
    </cacheField>
    <cacheField name="Causa" numFmtId="0">
      <sharedItems containsBlank="1" longText="1"/>
    </cacheField>
    <cacheField name="Efecto" numFmtId="0">
      <sharedItems containsBlank="1" longText="1"/>
    </cacheField>
    <cacheField name="Estado" numFmtId="3">
      <sharedItems containsNonDate="0" containsString="0" containsBlank="1"/>
    </cacheField>
    <cacheField name="Avance Estado" numFmtId="3">
      <sharedItems containsNonDate="0" containsString="0" containsBlank="1"/>
    </cacheField>
    <cacheField name="Programado" numFmtId="1">
      <sharedItems containsNonDate="0" containsBlank="1" count="7">
        <m/>
        <s v="DIPAF" u="1"/>
        <s v="DMN" u="1"/>
        <s v="DIPAF/DMN" u="1"/>
        <s v="DPIF-DMN" u="1"/>
        <s v="DEC" u="1"/>
        <s v="DPIF" u="1"/>
      </sharedItems>
    </cacheField>
    <cacheField name="Avance" numFmtId="1">
      <sharedItems containsNonDate="0" containsString="0" containsBlank="1"/>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n v="2024"/>
    <x v="0"/>
    <x v="0"/>
    <s v="Descendente"/>
    <x v="0"/>
    <n v="0.50373106391474709"/>
    <n v="20184"/>
    <n v="40069"/>
    <s v="Junio"/>
    <m/>
    <m/>
    <m/>
    <m/>
    <m/>
    <m/>
    <m/>
    <m/>
    <x v="0"/>
    <m/>
  </r>
  <r>
    <n v="2024"/>
    <x v="0"/>
    <x v="0"/>
    <s v="Descendente"/>
    <x v="1"/>
    <n v="0.49898079570140502"/>
    <n v="9163446"/>
    <n v="18364326"/>
    <s v="Diciembre"/>
    <m/>
    <m/>
    <m/>
    <m/>
    <m/>
    <m/>
    <m/>
    <m/>
    <x v="0"/>
    <m/>
  </r>
  <r>
    <n v="2024"/>
    <x v="1"/>
    <x v="1"/>
    <s v="Ascendente"/>
    <x v="2"/>
    <n v="0.75"/>
    <n v="3642624"/>
    <n v="4856832"/>
    <s v="Marzo"/>
    <n v="0.7883"/>
    <n v="3116862"/>
    <n v="3954101"/>
    <n v="105.1"/>
    <s v="El valor del numerado y denominador se encuentran  por debajo de lo programado. Sin embargo, la meta se cumple._x000a_En este avance se reporta el periodo del 1ero de enero al 29 de febrero de 2024. "/>
    <s v="El efecto es positivo derivado que se presenta más participación del personal Tercero Especialista Autorizado (TEA IICA) que la del personal oficial, en las actividades de verificación en importación comercial y turística en las Oficinas de Inspección de Sanidad Agropecuaria (OISAs) lo cual fortalece el servicio de inspección que se ofrece a los productores."/>
    <m/>
    <m/>
    <x v="0"/>
    <m/>
  </r>
  <r>
    <n v="2024"/>
    <x v="1"/>
    <x v="1"/>
    <s v="Ascendente"/>
    <x v="3"/>
    <n v="0.75"/>
    <n v="6009065.25"/>
    <n v="8012087"/>
    <s v="Junio"/>
    <m/>
    <m/>
    <m/>
    <m/>
    <m/>
    <m/>
    <m/>
    <m/>
    <x v="0"/>
    <m/>
  </r>
  <r>
    <n v="2024"/>
    <x v="1"/>
    <x v="1"/>
    <s v="Ascendente"/>
    <x v="4"/>
    <n v="0.75"/>
    <n v="8404214.25"/>
    <n v="11205619"/>
    <s v="Septiembre"/>
    <m/>
    <m/>
    <m/>
    <m/>
    <m/>
    <m/>
    <m/>
    <m/>
    <x v="0"/>
    <m/>
  </r>
  <r>
    <n v="2024"/>
    <x v="1"/>
    <x v="1"/>
    <s v="Ascendente"/>
    <x v="5"/>
    <n v="0.75"/>
    <n v="13162722.75"/>
    <n v="17550297"/>
    <s v="Diciembre"/>
    <m/>
    <m/>
    <m/>
    <m/>
    <m/>
    <m/>
    <m/>
    <m/>
    <x v="0"/>
    <m/>
  </r>
  <r>
    <n v="2024"/>
    <x v="2"/>
    <x v="2"/>
    <s v="Ascendente"/>
    <x v="2"/>
    <n v="0.66"/>
    <s v="NA"/>
    <s v="NA"/>
    <s v="Marzo"/>
    <n v="0.71919999999999995"/>
    <s v="N/A"/>
    <s v="N/A"/>
    <n v="108.97"/>
    <s v="La meta realizada se encuentra 5.92 puntos por arriba de lo estimado en la programación, derivado de las fluctuaciones en el tránsito de vehículos comerciales y turísticos que son variables que no pueden estimarse de manera previa, por lo que la participación del personal Tercero Especialista Autorizado (TEA IICA), en materia de movilización nacional se incrementó con respecto a lo programado._x000a__x000a_Los datos utilizados para la generación del indicador van del primero de enero al 15 de marzo del presente, esto debido a los tiempos que solicitan el indicador, así como de los cortes que se realizan en bases de datos."/>
    <s v="Efecto positivo: La participación del personal TEA IICA es de suma importancia para la operación en los PVIF, por lo que con su ayuda se contribuye a reducir el riesgo de diseminación de plagas y enfermedades al interior del país, así como mantener los estatus sanitarios en el territorio nacional."/>
    <m/>
    <m/>
    <x v="0"/>
    <m/>
  </r>
  <r>
    <n v="2024"/>
    <x v="2"/>
    <x v="2"/>
    <s v="Ascendente"/>
    <x v="3"/>
    <n v="0.63"/>
    <s v="NA"/>
    <s v="NA"/>
    <s v="Junio"/>
    <m/>
    <m/>
    <m/>
    <m/>
    <m/>
    <m/>
    <m/>
    <m/>
    <x v="0"/>
    <m/>
  </r>
  <r>
    <n v="2024"/>
    <x v="2"/>
    <x v="2"/>
    <s v="Ascendente"/>
    <x v="4"/>
    <n v="0.64"/>
    <s v="NA"/>
    <s v="NA"/>
    <s v="Septiembre"/>
    <m/>
    <m/>
    <m/>
    <m/>
    <m/>
    <m/>
    <m/>
    <m/>
    <x v="0"/>
    <m/>
  </r>
  <r>
    <n v="2024"/>
    <x v="2"/>
    <x v="2"/>
    <s v="Ascendente"/>
    <x v="5"/>
    <n v="0.67"/>
    <s v="NA"/>
    <s v="NA"/>
    <s v="Diciembre"/>
    <m/>
    <m/>
    <m/>
    <m/>
    <m/>
    <m/>
    <m/>
    <m/>
    <x v="0"/>
    <m/>
  </r>
  <r>
    <n v="2024"/>
    <x v="3"/>
    <x v="3"/>
    <s v="Ascendente"/>
    <x v="2"/>
    <n v="0.93135700422422651"/>
    <n v="40788.78"/>
    <n v="43795"/>
    <s v="Marzo"/>
    <n v="0.90859999999999996"/>
    <n v="58475"/>
    <n v="64355"/>
    <n v="97.56"/>
    <s v="En el presente trimestre se realizaron modificaciones al formato de registro de la actividad de la Unidad Canina, se detectó que los manejadores tenían criterios diferentes para su llenado, lo que provocaba la captura de datos imprecisos. En este trimestre se reportaron mayor cantidad de maletas inspeccionadas, pero se redujeron los marcajes positivos, una de las razones es la baja de caninos y la incorporación de perros jóvenes y manejadores sin experiencia, que requieren tiempo para su adaptación y en el caso del canino, alcanzar la madurez olfativa.  "/>
    <s v="Menor porcentaje de eficacia en la detección de mercancías agropecuarias reguladas."/>
    <m/>
    <m/>
    <x v="0"/>
    <m/>
  </r>
  <r>
    <n v="2024"/>
    <x v="3"/>
    <x v="3"/>
    <s v="Ascendente"/>
    <x v="3"/>
    <n v="0.93041692905691509"/>
    <n v="85693.26"/>
    <n v="92102"/>
    <s v="Junio"/>
    <m/>
    <m/>
    <m/>
    <m/>
    <m/>
    <m/>
    <m/>
    <m/>
    <x v="0"/>
    <m/>
  </r>
  <r>
    <n v="2024"/>
    <x v="3"/>
    <x v="3"/>
    <s v="Ascendente"/>
    <x v="4"/>
    <n v="0.93381012980402145"/>
    <n v="143088.66"/>
    <n v="153231"/>
    <s v="Septiembre"/>
    <m/>
    <m/>
    <m/>
    <m/>
    <m/>
    <m/>
    <m/>
    <m/>
    <x v="0"/>
    <m/>
  </r>
  <r>
    <n v="2024"/>
    <x v="3"/>
    <x v="3"/>
    <s v="Ascendente"/>
    <x v="5"/>
    <n v="0.93349183818310866"/>
    <n v="189401.76"/>
    <n v="202896"/>
    <s v="Diciembre"/>
    <m/>
    <m/>
    <m/>
    <m/>
    <m/>
    <m/>
    <m/>
    <m/>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0" cacheId="9"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Z15:Z16" firstHeaderRow="1" firstDataRow="1" firstDataCol="1" rowPageCount="1" colPageCount="1"/>
  <pivotFields count="19">
    <pivotField showAll="0"/>
    <pivotField showAll="0"/>
    <pivotField axis="axisRow" showAll="0">
      <items count="17">
        <item m="1" x="15"/>
        <item m="1" x="4"/>
        <item m="1" x="5"/>
        <item m="1" x="7"/>
        <item m="1" x="8"/>
        <item m="1" x="11"/>
        <item m="1" x="9"/>
        <item m="1" x="10"/>
        <item m="1" x="12"/>
        <item m="1" x="13"/>
        <item m="1" x="6"/>
        <item m="1" x="14"/>
        <item x="1"/>
        <item x="2"/>
        <item x="3"/>
        <item x="0"/>
        <item t="default"/>
      </items>
    </pivotField>
    <pivotField showAll="0"/>
    <pivotField showAll="0"/>
    <pivotField showAll="0"/>
    <pivotField numFmtId="166" showAll="0"/>
    <pivotField numFmtId="166" showAll="0"/>
    <pivotField showAll="0"/>
    <pivotField showAll="0"/>
    <pivotField numFmtId="166" showAll="0"/>
    <pivotField numFmtId="166" showAll="0"/>
    <pivotField showAll="0"/>
    <pivotField showAll="0"/>
    <pivotField showAll="0"/>
    <pivotField showAll="0"/>
    <pivotField showAll="0"/>
    <pivotField axis="axisPage" multipleItemSelectionAllowed="1" showAll="0">
      <items count="8">
        <item h="1" m="1" x="5"/>
        <item m="1" x="1"/>
        <item m="1" x="2"/>
        <item h="1" m="1" x="6"/>
        <item h="1" m="1" x="4"/>
        <item h="1" m="1" x="3"/>
        <item h="1" x="0"/>
        <item t="default"/>
      </items>
    </pivotField>
    <pivotField showAll="0"/>
  </pivotFields>
  <rowFields count="1">
    <field x="2"/>
  </rowFields>
  <rowItems count="1">
    <i t="grand">
      <x/>
    </i>
  </rowItems>
  <colItems count="1">
    <i/>
  </colItems>
  <pageFields count="1">
    <pageField fld="17" hier="-1"/>
  </pageFields>
  <formats count="4">
    <format dxfId="3">
      <pivotArea type="all" dataOnly="0" outline="0" fieldPosition="0"/>
    </format>
    <format dxfId="2">
      <pivotArea field="2" type="button" dataOnly="0" labelOnly="1" outline="0" axis="axisRow" fieldPosition="0"/>
    </format>
    <format dxfId="1">
      <pivotArea dataOnly="0" labelOnly="1" fieldPosition="0">
        <references count="1">
          <reference field="2" count="1">
            <x v="11"/>
          </reference>
        </references>
      </pivotArea>
    </format>
    <format dxfId="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3" cacheId="9" dataOnRows="1" applyNumberFormats="0" applyBorderFormats="0" applyFontFormats="0" applyPatternFormats="0" applyAlignmentFormats="0" applyWidthHeightFormats="1" dataCaption="Valores" updatedVersion="6" minRefreshableVersion="3" useAutoFormatting="1" rowGrandTotals="0" colGrandTotals="0" itemPrintTitles="1" createdVersion="6" indent="0" outline="1" outlineData="1" multipleFieldFilters="0">
  <location ref="F15:J19" firstHeaderRow="1" firstDataRow="2" firstDataCol="1"/>
  <pivotFields count="19">
    <pivotField showAll="0"/>
    <pivotField showAll="0">
      <items count="16">
        <item h="1" m="1" x="10"/>
        <item h="1" x="1"/>
        <item h="1" x="2"/>
        <item h="1" m="1" x="13"/>
        <item h="1" m="1" x="9"/>
        <item x="3"/>
        <item h="1" m="1" x="7"/>
        <item h="1" m="1" x="11"/>
        <item h="1" m="1" x="12"/>
        <item h="1" m="1" x="14"/>
        <item h="1" m="1" x="6"/>
        <item h="1" m="1" x="8"/>
        <item h="1" x="0"/>
        <item h="1" m="1" x="4"/>
        <item h="1" m="1" x="5"/>
        <item t="default"/>
      </items>
    </pivotField>
    <pivotField showAll="0"/>
    <pivotField showAll="0"/>
    <pivotField axis="axisCol" showAll="0">
      <items count="8">
        <item x="2"/>
        <item x="3"/>
        <item x="4"/>
        <item x="5"/>
        <item x="0"/>
        <item x="1"/>
        <item m="1" x="6"/>
        <item t="default"/>
      </items>
    </pivotField>
    <pivotField showAll="0"/>
    <pivotField numFmtId="166" showAll="0"/>
    <pivotField numFmtId="166" showAll="0"/>
    <pivotField showAll="0"/>
    <pivotField dataField="1" showAll="0"/>
    <pivotField dataField="1" numFmtId="166" showAll="0"/>
    <pivotField dataField="1" numFmtId="166" showAll="0"/>
    <pivotField showAll="0"/>
    <pivotField showAll="0"/>
    <pivotField showAll="0"/>
    <pivotField showAll="0"/>
    <pivotField showAll="0"/>
    <pivotField showAll="0"/>
    <pivotField showAll="0"/>
  </pivotFields>
  <rowFields count="1">
    <field x="-2"/>
  </rowFields>
  <rowItems count="3">
    <i>
      <x/>
    </i>
    <i i="1">
      <x v="1"/>
    </i>
    <i i="2">
      <x v="2"/>
    </i>
  </rowItems>
  <colFields count="1">
    <field x="4"/>
  </colFields>
  <colItems count="4">
    <i>
      <x/>
    </i>
    <i>
      <x v="1"/>
    </i>
    <i>
      <x v="2"/>
    </i>
    <i>
      <x v="3"/>
    </i>
  </colItems>
  <dataFields count="3">
    <dataField name="Numerador" fld="10" baseField="4" baseItem="3"/>
    <dataField name="Denominador" fld="11" baseField="4" baseItem="3"/>
    <dataField name="Meta" fld="9" baseField="4" baseItem="3"/>
  </dataFields>
  <formats count="11">
    <format dxfId="14">
      <pivotArea outline="0" collapsedLevelsAreSubtotals="1" fieldPosition="0"/>
    </format>
    <format dxfId="13">
      <pivotArea outline="0" collapsedLevelsAreSubtotals="1" fieldPosition="0"/>
    </format>
    <format dxfId="12">
      <pivotArea outline="0" collapsedLevelsAreSubtotals="1" fieldPosition="0"/>
    </format>
    <format dxfId="11">
      <pivotArea type="all" dataOnly="0" outline="0" fieldPosition="0"/>
    </format>
    <format dxfId="10">
      <pivotArea outline="0" collapsedLevelsAreSubtotals="1" fieldPosition="0"/>
    </format>
    <format dxfId="9">
      <pivotArea type="origin" dataOnly="0" labelOnly="1" outline="0" fieldPosition="0"/>
    </format>
    <format dxfId="8">
      <pivotArea field="4" type="button" dataOnly="0" labelOnly="1" outline="0" axis="axisCol" fieldPosition="0"/>
    </format>
    <format dxfId="7">
      <pivotArea type="topRight" dataOnly="0" labelOnly="1" outline="0" fieldPosition="0"/>
    </format>
    <format dxfId="6">
      <pivotArea field="-2" type="button" dataOnly="0" labelOnly="1" outline="0" axis="axisRow" fieldPosition="0"/>
    </format>
    <format dxfId="5">
      <pivotArea dataOnly="0" labelOnly="1" outline="0" fieldPosition="0">
        <references count="1">
          <reference field="4294967294" count="3">
            <x v="0"/>
            <x v="1"/>
            <x v="2"/>
          </reference>
        </references>
      </pivotArea>
    </format>
    <format dxfId="4">
      <pivotArea dataOnly="0" labelOnly="1" fieldPosition="0">
        <references count="1">
          <reference field="4" count="4">
            <x v="0"/>
            <x v="1"/>
            <x v="2"/>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4" cacheId="9" applyNumberFormats="0" applyBorderFormats="0" applyFontFormats="0" applyPatternFormats="0" applyAlignmentFormats="0" applyWidthHeightFormats="1" dataCaption="Valores" updatedVersion="6" minRefreshableVersion="3" useAutoFormatting="1" rowGrandTotals="0" colGrandTotals="0" itemPrintTitles="1" createdVersion="6" indent="0" outline="1" outlineData="1" multipleFieldFilters="0" chartFormat="3">
  <location ref="O15:Q19" firstHeaderRow="0" firstDataRow="1" firstDataCol="1"/>
  <pivotFields count="19">
    <pivotField showAll="0"/>
    <pivotField showAll="0">
      <items count="16">
        <item h="1" m="1" x="10"/>
        <item h="1" x="1"/>
        <item h="1" x="2"/>
        <item h="1" m="1" x="13"/>
        <item h="1" m="1" x="9"/>
        <item x="3"/>
        <item h="1" m="1" x="7"/>
        <item h="1" m="1" x="11"/>
        <item h="1" m="1" x="12"/>
        <item h="1" m="1" x="14"/>
        <item h="1" m="1" x="6"/>
        <item h="1" m="1" x="8"/>
        <item h="1" x="0"/>
        <item h="1" m="1" x="4"/>
        <item h="1" m="1" x="5"/>
        <item t="default"/>
      </items>
    </pivotField>
    <pivotField showAll="0"/>
    <pivotField showAll="0"/>
    <pivotField axis="axisRow" showAll="0">
      <items count="8">
        <item x="2"/>
        <item x="3"/>
        <item x="4"/>
        <item x="5"/>
        <item x="0"/>
        <item x="1"/>
        <item m="1" x="6"/>
        <item t="default"/>
      </items>
    </pivotField>
    <pivotField dataField="1" showAll="0"/>
    <pivotField numFmtId="166" showAll="0"/>
    <pivotField numFmtId="166" showAll="0"/>
    <pivotField showAll="0"/>
    <pivotField dataField="1" showAll="0"/>
    <pivotField numFmtId="166" showAll="0"/>
    <pivotField numFmtId="166" showAll="0"/>
    <pivotField showAll="0"/>
    <pivotField showAll="0"/>
    <pivotField showAll="0"/>
    <pivotField showAll="0"/>
    <pivotField showAll="0"/>
    <pivotField showAll="0"/>
    <pivotField showAll="0"/>
  </pivotFields>
  <rowFields count="1">
    <field x="4"/>
  </rowFields>
  <rowItems count="4">
    <i>
      <x/>
    </i>
    <i>
      <x v="1"/>
    </i>
    <i>
      <x v="2"/>
    </i>
    <i>
      <x v="3"/>
    </i>
  </rowItems>
  <colFields count="1">
    <field x="-2"/>
  </colFields>
  <colItems count="2">
    <i>
      <x/>
    </i>
    <i i="1">
      <x v="1"/>
    </i>
  </colItems>
  <dataFields count="2">
    <dataField name="Programada" fld="5" baseField="0" baseItem="0" numFmtId="168"/>
    <dataField name="Realizada" fld="9" baseField="0" baseItem="0"/>
  </dataFields>
  <formats count="12">
    <format dxfId="26">
      <pivotArea outline="0" collapsedLevelsAreSubtotals="1" fieldPosition="0">
        <references count="1">
          <reference field="4294967294" count="1" selected="0">
            <x v="0"/>
          </reference>
        </references>
      </pivotArea>
    </format>
    <format dxfId="25">
      <pivotArea type="all" dataOnly="0" outline="0" fieldPosition="0"/>
    </format>
    <format dxfId="24">
      <pivotArea outline="0" collapsedLevelsAreSubtotals="1" fieldPosition="0"/>
    </format>
    <format dxfId="23">
      <pivotArea field="4" type="button" dataOnly="0" labelOnly="1" outline="0" axis="axisRow" fieldPosition="0"/>
    </format>
    <format dxfId="22">
      <pivotArea dataOnly="0" labelOnly="1" fieldPosition="0">
        <references count="1">
          <reference field="4" count="4">
            <x v="0"/>
            <x v="1"/>
            <x v="2"/>
            <x v="3"/>
          </reference>
        </references>
      </pivotArea>
    </format>
    <format dxfId="21">
      <pivotArea dataOnly="0" labelOnly="1" outline="0" fieldPosition="0">
        <references count="1">
          <reference field="4294967294" count="2">
            <x v="0"/>
            <x v="1"/>
          </reference>
        </references>
      </pivotArea>
    </format>
    <format dxfId="20">
      <pivotArea outline="0" collapsedLevelsAreSubtotals="1" fieldPosition="0">
        <references count="1">
          <reference field="4294967294" count="1" selected="0">
            <x v="0"/>
          </reference>
        </references>
      </pivotArea>
    </format>
    <format dxfId="19">
      <pivotArea dataOnly="0" labelOnly="1" fieldPosition="0">
        <references count="1">
          <reference field="4" count="0"/>
        </references>
      </pivotArea>
    </format>
    <format dxfId="18">
      <pivotArea outline="0" collapsedLevelsAreSubtotals="1" fieldPosition="0">
        <references count="1">
          <reference field="4294967294" count="1" selected="0">
            <x v="0"/>
          </reference>
        </references>
      </pivotArea>
    </format>
    <format dxfId="17">
      <pivotArea outline="0" collapsedLevelsAreSubtotals="1" fieldPosition="0">
        <references count="1">
          <reference field="4294967294" count="1" selected="0">
            <x v="0"/>
          </reference>
        </references>
      </pivotArea>
    </format>
    <format dxfId="16">
      <pivotArea outline="0" collapsedLevelsAreSubtotals="1" fieldPosition="0">
        <references count="1">
          <reference field="4294967294" count="1" selected="0">
            <x v="0"/>
          </reference>
        </references>
      </pivotArea>
    </format>
    <format dxfId="15">
      <pivotArea outline="0" collapsedLevelsAreSubtotals="1" fieldPosition="0">
        <references count="1">
          <reference field="4294967294" count="1" selected="0">
            <x v="0"/>
          </reference>
        </references>
      </pivotArea>
    </format>
  </formats>
  <chartFormats count="6">
    <chartFormat chart="2" format="9">
      <pivotArea type="data" outline="0" fieldPosition="0">
        <references count="2">
          <reference field="4294967294" count="1" selected="0">
            <x v="0"/>
          </reference>
          <reference field="4" count="1" selected="0">
            <x v="3"/>
          </reference>
        </references>
      </pivotArea>
    </chartFormat>
    <chartFormat chart="2" format="10">
      <pivotArea type="data" outline="0" fieldPosition="0">
        <references count="2">
          <reference field="4294967294" count="1" selected="0">
            <x v="0"/>
          </reference>
          <reference field="4" count="1" selected="0">
            <x v="2"/>
          </reference>
        </references>
      </pivotArea>
    </chartFormat>
    <chartFormat chart="2" format="11">
      <pivotArea type="data" outline="0" fieldPosition="0">
        <references count="2">
          <reference field="4294967294" count="1" selected="0">
            <x v="0"/>
          </reference>
          <reference field="4" count="1" selected="0">
            <x v="1"/>
          </reference>
        </references>
      </pivotArea>
    </chartFormat>
    <chartFormat chart="2" format="12">
      <pivotArea type="data" outline="0" fieldPosition="0">
        <references count="2">
          <reference field="4294967294" count="1" selected="0">
            <x v="0"/>
          </reference>
          <reference field="4" count="1" selected="0">
            <x v="0"/>
          </reference>
        </references>
      </pivotArea>
    </chartFormat>
    <chartFormat chart="2" format="13" series="1">
      <pivotArea type="data" outline="0" fieldPosition="0">
        <references count="1">
          <reference field="4294967294" count="1" selected="0">
            <x v="1"/>
          </reference>
        </references>
      </pivotArea>
    </chartFormat>
    <chartFormat chart="2" format="1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laDinámica2" cacheId="9"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B15:B17" firstHeaderRow="1" firstDataRow="1" firstDataCol="1"/>
  <pivotFields count="19">
    <pivotField showAll="0"/>
    <pivotField showAll="0">
      <items count="16">
        <item h="1" m="1" x="10"/>
        <item h="1" x="1"/>
        <item h="1" x="2"/>
        <item h="1" m="1" x="13"/>
        <item h="1" m="1" x="9"/>
        <item x="3"/>
        <item h="1" m="1" x="7"/>
        <item h="1" m="1" x="11"/>
        <item h="1" m="1" x="12"/>
        <item h="1" m="1" x="14"/>
        <item h="1" m="1" x="6"/>
        <item h="1" m="1" x="8"/>
        <item h="1" x="0"/>
        <item h="1" m="1" x="4"/>
        <item h="1" m="1" x="5"/>
        <item t="default"/>
      </items>
    </pivotField>
    <pivotField axis="axisRow" showAll="0">
      <items count="17">
        <item m="1" x="15"/>
        <item m="1" x="4"/>
        <item m="1" x="5"/>
        <item m="1" x="7"/>
        <item m="1" x="8"/>
        <item m="1" x="11"/>
        <item m="1" x="9"/>
        <item m="1" x="10"/>
        <item m="1" x="12"/>
        <item m="1" x="13"/>
        <item m="1" x="6"/>
        <item m="1" x="14"/>
        <item x="1"/>
        <item x="2"/>
        <item x="3"/>
        <item x="0"/>
        <item t="default"/>
      </items>
    </pivotField>
    <pivotField showAll="0"/>
    <pivotField showAll="0"/>
    <pivotField showAll="0"/>
    <pivotField numFmtId="166" showAll="0"/>
    <pivotField numFmtId="166" showAll="0"/>
    <pivotField showAll="0"/>
    <pivotField showAll="0"/>
    <pivotField numFmtId="166" showAll="0"/>
    <pivotField numFmtId="166" showAll="0"/>
    <pivotField showAll="0"/>
    <pivotField showAll="0"/>
    <pivotField showAll="0"/>
    <pivotField showAll="0"/>
    <pivotField showAll="0"/>
    <pivotField showAll="0"/>
    <pivotField showAll="0"/>
  </pivotFields>
  <rowFields count="1">
    <field x="2"/>
  </rowFields>
  <rowItems count="2">
    <i>
      <x v="14"/>
    </i>
    <i t="grand">
      <x/>
    </i>
  </rowItems>
  <colItems count="1">
    <i/>
  </colItems>
  <formats count="4">
    <format dxfId="30">
      <pivotArea type="all" dataOnly="0" outline="0" fieldPosition="0"/>
    </format>
    <format dxfId="29">
      <pivotArea field="2" type="button" dataOnly="0" labelOnly="1" outline="0" axis="axisRow" fieldPosition="0"/>
    </format>
    <format dxfId="28">
      <pivotArea dataOnly="0" labelOnly="1" fieldPosition="0">
        <references count="1">
          <reference field="2" count="1">
            <x v="14"/>
          </reference>
        </references>
      </pivotArea>
    </format>
    <format dxfId="2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TablaDinámica9" cacheId="9" applyNumberFormats="0" applyBorderFormats="0" applyFontFormats="0" applyPatternFormats="0" applyAlignmentFormats="0" applyWidthHeightFormats="1" dataCaption="Valores" updatedVersion="6" minRefreshableVersion="3" useAutoFormatting="1" rowGrandTotals="0" colGrandTotals="0" itemPrintTitles="1" createdVersion="6" indent="0" outline="1" outlineData="1" multipleFieldFilters="0" chartFormat="3">
  <location ref="V15:X15" firstHeaderRow="0" firstDataRow="1" firstDataCol="1" rowPageCount="1" colPageCount="1"/>
  <pivotFields count="19">
    <pivotField showAll="0"/>
    <pivotField showAll="0"/>
    <pivotField showAll="0"/>
    <pivotField showAll="0"/>
    <pivotField axis="axisRow" showAll="0">
      <items count="8">
        <item x="0"/>
        <item x="2"/>
        <item x="1"/>
        <item x="3"/>
        <item x="4"/>
        <item x="5"/>
        <item m="1" x="6"/>
        <item t="default"/>
      </items>
    </pivotField>
    <pivotField dataField="1" showAll="0"/>
    <pivotField numFmtId="166" showAll="0"/>
    <pivotField numFmtId="166" showAll="0"/>
    <pivotField showAll="0"/>
    <pivotField dataField="1" showAll="0"/>
    <pivotField numFmtId="166" showAll="0"/>
    <pivotField numFmtId="166" showAll="0"/>
    <pivotField showAll="0"/>
    <pivotField showAll="0"/>
    <pivotField showAll="0"/>
    <pivotField showAll="0"/>
    <pivotField showAll="0"/>
    <pivotField axis="axisPage" multipleItemSelectionAllowed="1" showAll="0">
      <items count="8">
        <item h="1" m="1" x="5"/>
        <item h="1" m="1" x="1"/>
        <item m="1" x="2"/>
        <item h="1" m="1" x="6"/>
        <item h="1" m="1" x="4"/>
        <item m="1" x="3"/>
        <item h="1" x="0"/>
        <item t="default"/>
      </items>
    </pivotField>
    <pivotField showAll="0"/>
  </pivotFields>
  <rowFields count="1">
    <field x="4"/>
  </rowFields>
  <colFields count="1">
    <field x="-2"/>
  </colFields>
  <colItems count="2">
    <i>
      <x/>
    </i>
    <i i="1">
      <x v="1"/>
    </i>
  </colItems>
  <pageFields count="1">
    <pageField fld="17" hier="-1"/>
  </pageFields>
  <dataFields count="2">
    <dataField name="Programada" fld="5" baseField="0" baseItem="0"/>
    <dataField name="Realizada" fld="9" baseField="0" baseItem="0"/>
  </dataFields>
  <formats count="5">
    <format dxfId="35">
      <pivotArea type="all" dataOnly="0" outline="0" fieldPosition="0"/>
    </format>
    <format dxfId="34">
      <pivotArea outline="0" collapsedLevelsAreSubtotals="1" fieldPosition="0"/>
    </format>
    <format dxfId="33">
      <pivotArea field="4" type="button" dataOnly="0" labelOnly="1" outline="0" axis="axisRow" fieldPosition="0"/>
    </format>
    <format dxfId="32">
      <pivotArea dataOnly="0" labelOnly="1" fieldPosition="0">
        <references count="1">
          <reference field="4" count="1">
            <x v="0"/>
          </reference>
        </references>
      </pivotArea>
    </format>
    <format dxfId="31">
      <pivotArea dataOnly="0" labelOnly="1" outline="0" fieldPosition="0">
        <references count="1">
          <reference field="4294967294" count="2">
            <x v="0"/>
            <x v="1"/>
          </reference>
        </references>
      </pivotArea>
    </format>
  </formats>
  <chartFormats count="2">
    <chartFormat chart="1" format="2" series="1">
      <pivotArea type="data" outline="0" fieldPosition="0">
        <references count="1">
          <reference field="4294967294" count="1" selected="0">
            <x v="0"/>
          </reference>
        </references>
      </pivotArea>
    </chartFormat>
    <chartFormat chart="1" format="3"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Nombre_Indicador" sourceName="Nombre Indicador">
  <pivotTables>
    <pivotTable tabId="2" name="TablaDinámica4"/>
    <pivotTable tabId="2" name="TablaDinámica2"/>
    <pivotTable tabId="2" name="TablaDinámica3"/>
  </pivotTables>
  <data>
    <tabular pivotCacheId="1">
      <items count="15">
        <i x="1"/>
        <i x="2"/>
        <i x="3" s="1"/>
        <i x="0"/>
        <i x="10" nd="1"/>
        <i x="13" nd="1"/>
        <i x="9" nd="1"/>
        <i x="7" nd="1"/>
        <i x="11" nd="1"/>
        <i x="12" nd="1"/>
        <i x="14" nd="1"/>
        <i x="6" nd="1"/>
        <i x="8" nd="1"/>
        <i x="4" nd="1"/>
        <i x="5"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Nombre Indicador" cache="SegmentaciónDeDatos_Nombre_Indicador" caption="SELECCIONE EL INDICADOR:" style="SlicerStyleLight3 3" rowHeight="241300"/>
</slicers>
</file>

<file path=xl/tables/table1.xml><?xml version="1.0" encoding="utf-8"?>
<table xmlns="http://schemas.openxmlformats.org/spreadsheetml/2006/main" id="1" name="Tabla1" displayName="Tabla1" ref="A13:S27" totalsRowShown="0" dataDxfId="56" headerRowBorderDxfId="57" totalsRowBorderDxfId="55">
  <tableColumns count="19">
    <tableColumn id="1" name="AÑO" dataDxfId="54"/>
    <tableColumn id="2" name="Nombre Indicador" dataDxfId="53"/>
    <tableColumn id="3" name="Método de Cálculo" dataDxfId="52" dataCellStyle="Porcentaje"/>
    <tableColumn id="4" name="Sentido del Indicador" dataDxfId="51" dataCellStyle="Porcentaje"/>
    <tableColumn id="5" name="Periodo" dataDxfId="50"/>
    <tableColumn id="6" name="Meta Programada" dataDxfId="49"/>
    <tableColumn id="7" name="Numerador Programado" dataDxfId="48" dataCellStyle="Millares"/>
    <tableColumn id="8" name="Denominador Programado" dataDxfId="47" dataCellStyle="Millares"/>
    <tableColumn id="9" name="Período " dataDxfId="46"/>
    <tableColumn id="10" name="Avance Meta" dataDxfId="45" dataCellStyle="Porcentaje"/>
    <tableColumn id="11" name="Avance Numerador" dataDxfId="44" dataCellStyle="Millares"/>
    <tableColumn id="12" name="Avance Denominador" dataDxfId="43" dataCellStyle="Millares"/>
    <tableColumn id="13" name=" Cumplimiento" dataDxfId="42"/>
    <tableColumn id="14" name="Causa" dataDxfId="41"/>
    <tableColumn id="15" name="Efecto" dataDxfId="40"/>
    <tableColumn id="16" name="Estado" dataDxfId="39"/>
    <tableColumn id="17" name="Avance Estado" dataDxfId="38"/>
    <tableColumn id="18" name="Programado" dataDxfId="37" dataCellStyle="Millares"/>
    <tableColumn id="19" name="Avance" dataDxfId="36" dataCellStyle="Millares"/>
  </tableColumns>
  <tableStyleInfo name="TableStyleMedium1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2.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AV27"/>
  <sheetViews>
    <sheetView showGridLines="0" topLeftCell="D1" zoomScale="90" zoomScaleNormal="90" workbookViewId="0">
      <selection activeCell="Q22" sqref="Q22"/>
    </sheetView>
  </sheetViews>
  <sheetFormatPr baseColWidth="10" defaultRowHeight="15"/>
  <cols>
    <col min="1" max="1" width="11.5703125" customWidth="1"/>
    <col min="2" max="2" width="58" style="3" customWidth="1"/>
    <col min="3" max="3" width="68.5703125" style="3" customWidth="1"/>
    <col min="4" max="4" width="22.28515625" customWidth="1"/>
    <col min="5" max="5" width="12.7109375" bestFit="1" customWidth="1"/>
    <col min="6" max="6" width="24.28515625" bestFit="1" customWidth="1"/>
    <col min="7" max="7" width="27.7109375" bestFit="1" customWidth="1"/>
    <col min="8" max="8" width="29.85546875" bestFit="1" customWidth="1"/>
    <col min="9" max="9" width="13.140625" bestFit="1" customWidth="1"/>
    <col min="10" max="10" width="17" bestFit="1" customWidth="1"/>
    <col min="11" max="11" width="23" bestFit="1" customWidth="1"/>
    <col min="12" max="12" width="25.140625" bestFit="1" customWidth="1"/>
    <col min="13" max="13" width="19.140625" bestFit="1" customWidth="1"/>
    <col min="14" max="14" width="10.85546875" style="3" bestFit="1" customWidth="1"/>
    <col min="15" max="15" width="11.42578125" style="3" bestFit="1" customWidth="1"/>
    <col min="16" max="16" width="11.5703125" bestFit="1" customWidth="1"/>
    <col min="17" max="17" width="14.28515625" style="4" bestFit="1" customWidth="1"/>
    <col min="18" max="18" width="16.7109375" style="5" bestFit="1" customWidth="1"/>
    <col min="19" max="19" width="12.140625" style="5" bestFit="1" customWidth="1"/>
  </cols>
  <sheetData>
    <row r="1" spans="1:48">
      <c r="A1" s="1"/>
      <c r="B1" s="2"/>
      <c r="C1" s="2"/>
      <c r="D1" s="1"/>
      <c r="E1" s="1"/>
      <c r="F1" s="1"/>
      <c r="G1" s="1"/>
      <c r="H1" s="1"/>
      <c r="I1" s="1"/>
      <c r="J1" s="1"/>
      <c r="K1" s="1"/>
      <c r="L1" s="1"/>
      <c r="M1" s="1"/>
      <c r="N1" s="2"/>
    </row>
    <row r="2" spans="1:48">
      <c r="A2" s="1"/>
      <c r="B2" s="2"/>
      <c r="C2" s="2"/>
      <c r="D2" s="1"/>
      <c r="E2" s="1"/>
      <c r="F2" s="1"/>
      <c r="G2" s="1"/>
      <c r="H2" s="1"/>
      <c r="I2" s="1"/>
      <c r="J2" s="1"/>
      <c r="L2" s="1"/>
      <c r="M2" s="1"/>
      <c r="N2" s="2"/>
    </row>
    <row r="3" spans="1:48">
      <c r="A3" s="1"/>
      <c r="B3" s="2"/>
      <c r="C3" s="2"/>
      <c r="D3" s="1"/>
      <c r="E3" s="1"/>
      <c r="F3" s="1"/>
      <c r="G3" s="1"/>
      <c r="H3" s="1"/>
      <c r="I3" s="1"/>
      <c r="J3" s="1"/>
      <c r="L3" s="1"/>
      <c r="M3" s="1"/>
      <c r="N3" s="2"/>
    </row>
    <row r="4" spans="1:48">
      <c r="A4" s="1"/>
      <c r="B4" s="2"/>
      <c r="C4" s="2"/>
      <c r="D4" s="1"/>
      <c r="E4" s="1"/>
      <c r="F4" s="1"/>
      <c r="G4" s="1"/>
      <c r="H4" s="1"/>
      <c r="I4" s="1"/>
      <c r="J4" s="1"/>
      <c r="K4" s="1"/>
      <c r="L4" s="1"/>
      <c r="M4" s="1"/>
      <c r="N4" s="2"/>
    </row>
    <row r="5" spans="1:48">
      <c r="A5" s="1"/>
      <c r="B5" s="2"/>
      <c r="C5" s="2"/>
      <c r="D5" s="1"/>
      <c r="E5" s="1"/>
      <c r="F5" s="1"/>
      <c r="G5" s="1"/>
      <c r="H5" s="1"/>
      <c r="I5" s="1"/>
      <c r="J5" s="1"/>
      <c r="K5" s="1"/>
      <c r="L5" s="1"/>
      <c r="M5" s="1"/>
      <c r="N5" s="2"/>
    </row>
    <row r="6" spans="1:48">
      <c r="A6" s="1"/>
      <c r="B6" s="2"/>
      <c r="C6" s="2"/>
      <c r="D6" s="1"/>
      <c r="E6" s="1"/>
      <c r="F6" s="1"/>
      <c r="G6" s="1"/>
      <c r="H6" s="1"/>
      <c r="I6" s="1"/>
      <c r="J6" s="1"/>
      <c r="K6" s="1"/>
      <c r="L6" s="1"/>
      <c r="M6" s="1"/>
      <c r="N6" s="2"/>
    </row>
    <row r="7" spans="1:48" ht="24">
      <c r="A7" s="6"/>
      <c r="B7" s="7"/>
      <c r="C7" s="7"/>
      <c r="D7" s="8"/>
      <c r="E7" s="8"/>
      <c r="F7" s="8"/>
      <c r="G7" s="8"/>
      <c r="H7" s="8"/>
      <c r="I7" s="8"/>
      <c r="J7" s="8"/>
      <c r="K7" s="8"/>
      <c r="L7" s="8"/>
      <c r="M7" s="8"/>
      <c r="N7" s="7"/>
      <c r="O7" s="7"/>
      <c r="P7" s="8"/>
      <c r="Q7" s="9"/>
      <c r="R7" s="10"/>
      <c r="S7" s="10"/>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row>
    <row r="8" spans="1:48">
      <c r="A8" s="11"/>
      <c r="B8" s="12"/>
      <c r="C8" s="12"/>
      <c r="D8" s="11"/>
      <c r="E8" s="11"/>
      <c r="F8" s="11"/>
      <c r="G8" s="11"/>
      <c r="H8" s="11"/>
      <c r="I8" s="11"/>
      <c r="J8" s="11"/>
      <c r="K8" s="11"/>
      <c r="L8" s="11"/>
      <c r="M8" s="11"/>
      <c r="N8" s="12"/>
      <c r="O8" s="12"/>
      <c r="P8" s="11"/>
      <c r="Q8" s="13"/>
      <c r="R8" s="14"/>
      <c r="S8" s="14"/>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row>
    <row r="12" spans="1:48">
      <c r="B12" s="2"/>
      <c r="C12" s="2"/>
      <c r="D12" s="1"/>
      <c r="E12" s="104" t="s">
        <v>0</v>
      </c>
      <c r="F12" s="104"/>
      <c r="G12" s="104"/>
      <c r="H12" s="104"/>
      <c r="I12" s="105" t="s">
        <v>1</v>
      </c>
      <c r="J12" s="105"/>
      <c r="K12" s="105"/>
      <c r="L12" s="105"/>
      <c r="M12" s="15" t="s">
        <v>2</v>
      </c>
      <c r="N12" s="106" t="s">
        <v>3</v>
      </c>
      <c r="O12" s="106"/>
    </row>
    <row r="13" spans="1:48">
      <c r="A13" s="16" t="s">
        <v>4</v>
      </c>
      <c r="B13" s="17" t="s">
        <v>5</v>
      </c>
      <c r="C13" s="18" t="s">
        <v>6</v>
      </c>
      <c r="D13" s="19" t="s">
        <v>7</v>
      </c>
      <c r="E13" s="19" t="s">
        <v>8</v>
      </c>
      <c r="F13" s="19" t="s">
        <v>9</v>
      </c>
      <c r="G13" s="19" t="s">
        <v>10</v>
      </c>
      <c r="H13" s="19" t="s">
        <v>11</v>
      </c>
      <c r="I13" s="19" t="s">
        <v>12</v>
      </c>
      <c r="J13" s="19" t="s">
        <v>13</v>
      </c>
      <c r="K13" s="19" t="s">
        <v>14</v>
      </c>
      <c r="L13" s="19" t="s">
        <v>15</v>
      </c>
      <c r="M13" s="19" t="s">
        <v>16</v>
      </c>
      <c r="N13" s="18" t="s">
        <v>17</v>
      </c>
      <c r="O13" s="20" t="s">
        <v>18</v>
      </c>
      <c r="P13" s="21" t="s">
        <v>19</v>
      </c>
      <c r="Q13" s="22" t="s">
        <v>20</v>
      </c>
      <c r="R13" s="23" t="s">
        <v>21</v>
      </c>
      <c r="S13" s="23" t="s">
        <v>22</v>
      </c>
    </row>
    <row r="14" spans="1:48" s="24" customFormat="1" ht="112.5" customHeight="1">
      <c r="A14" s="49">
        <v>2024</v>
      </c>
      <c r="B14" s="50" t="s">
        <v>50</v>
      </c>
      <c r="C14" s="82" t="s">
        <v>58</v>
      </c>
      <c r="D14" s="52" t="s">
        <v>34</v>
      </c>
      <c r="E14" s="82" t="s">
        <v>24</v>
      </c>
      <c r="F14" s="54">
        <f>Tabla1[[#This Row],[Numerador Programado]]/Tabla1[[#This Row],[Denominador Programado]]</f>
        <v>0.50373106391474709</v>
      </c>
      <c r="G14" s="55">
        <v>20184</v>
      </c>
      <c r="H14" s="55">
        <v>40069</v>
      </c>
      <c r="I14" s="56" t="s">
        <v>25</v>
      </c>
      <c r="J14" s="57"/>
      <c r="K14" s="58"/>
      <c r="L14" s="58"/>
      <c r="M14" s="59"/>
      <c r="N14" s="60"/>
      <c r="O14" s="61"/>
      <c r="P14" s="62"/>
      <c r="Q14" s="63"/>
      <c r="R14" s="64"/>
      <c r="S14" s="64"/>
    </row>
    <row r="15" spans="1:48" s="24" customFormat="1" ht="134.25" customHeight="1">
      <c r="A15" s="49">
        <v>2024</v>
      </c>
      <c r="B15" s="50" t="s">
        <v>51</v>
      </c>
      <c r="C15" s="82" t="s">
        <v>59</v>
      </c>
      <c r="D15" s="52" t="s">
        <v>34</v>
      </c>
      <c r="E15" s="53" t="s">
        <v>26</v>
      </c>
      <c r="F15" s="54">
        <f>Tabla1[[#This Row],[Numerador Programado]]/Tabla1[[#This Row],[Denominador Programado]]</f>
        <v>0.49898079570140502</v>
      </c>
      <c r="G15" s="55">
        <v>9163446</v>
      </c>
      <c r="H15" s="55">
        <v>18364326</v>
      </c>
      <c r="I15" s="56" t="s">
        <v>27</v>
      </c>
      <c r="J15" s="57"/>
      <c r="K15" s="58"/>
      <c r="L15" s="58"/>
      <c r="M15" s="59"/>
      <c r="N15" s="60"/>
      <c r="O15" s="61"/>
      <c r="P15" s="62"/>
      <c r="Q15" s="63"/>
      <c r="R15" s="64"/>
      <c r="S15" s="64"/>
    </row>
    <row r="16" spans="1:48" s="24" customFormat="1" ht="63.75" customHeight="1">
      <c r="A16" s="49">
        <v>2024</v>
      </c>
      <c r="B16" s="50" t="s">
        <v>35</v>
      </c>
      <c r="C16" s="51" t="s">
        <v>52</v>
      </c>
      <c r="D16" s="65" t="s">
        <v>23</v>
      </c>
      <c r="E16" s="66" t="s">
        <v>28</v>
      </c>
      <c r="F16" s="67">
        <f>Tabla1[[#This Row],[Numerador Programado]]/Tabla1[[#This Row],[Denominador Programado]]</f>
        <v>0.75</v>
      </c>
      <c r="G16" s="68">
        <v>3642624</v>
      </c>
      <c r="H16" s="68">
        <v>4856832</v>
      </c>
      <c r="I16" s="69" t="s">
        <v>29</v>
      </c>
      <c r="J16" s="70">
        <v>0.7883</v>
      </c>
      <c r="K16" s="71">
        <v>3116862</v>
      </c>
      <c r="L16" s="71">
        <v>3954101</v>
      </c>
      <c r="M16" s="72">
        <v>105.1</v>
      </c>
      <c r="N16" s="119" t="s">
        <v>60</v>
      </c>
      <c r="O16" s="119" t="s">
        <v>61</v>
      </c>
      <c r="P16" s="73"/>
      <c r="Q16" s="74"/>
      <c r="R16" s="75"/>
      <c r="S16" s="75"/>
    </row>
    <row r="17" spans="1:19" s="24" customFormat="1" ht="60">
      <c r="A17" s="49">
        <v>2024</v>
      </c>
      <c r="B17" s="50" t="s">
        <v>35</v>
      </c>
      <c r="C17" s="51" t="s">
        <v>52</v>
      </c>
      <c r="D17" s="65" t="s">
        <v>23</v>
      </c>
      <c r="E17" s="66" t="s">
        <v>30</v>
      </c>
      <c r="F17" s="67">
        <f>Tabla1[[#This Row],[Numerador Programado]]/Tabla1[[#This Row],[Denominador Programado]]</f>
        <v>0.75</v>
      </c>
      <c r="G17" s="68">
        <v>6009065.25</v>
      </c>
      <c r="H17" s="68">
        <v>8012087</v>
      </c>
      <c r="I17" s="69" t="s">
        <v>25</v>
      </c>
      <c r="J17" s="76"/>
      <c r="K17" s="58"/>
      <c r="L17" s="58"/>
      <c r="M17" s="77"/>
      <c r="N17" s="60"/>
      <c r="O17" s="61"/>
      <c r="P17" s="73"/>
      <c r="Q17" s="74"/>
      <c r="R17" s="75"/>
      <c r="S17" s="75"/>
    </row>
    <row r="18" spans="1:19" s="24" customFormat="1" ht="60">
      <c r="A18" s="49">
        <v>2024</v>
      </c>
      <c r="B18" s="50" t="s">
        <v>35</v>
      </c>
      <c r="C18" s="51" t="s">
        <v>52</v>
      </c>
      <c r="D18" s="65" t="s">
        <v>23</v>
      </c>
      <c r="E18" s="66" t="s">
        <v>31</v>
      </c>
      <c r="F18" s="67">
        <f>Tabla1[[#This Row],[Numerador Programado]]/Tabla1[[#This Row],[Denominador Programado]]</f>
        <v>0.75</v>
      </c>
      <c r="G18" s="68">
        <v>8404214.25</v>
      </c>
      <c r="H18" s="68">
        <v>11205619</v>
      </c>
      <c r="I18" s="69" t="s">
        <v>32</v>
      </c>
      <c r="J18" s="76"/>
      <c r="K18" s="58"/>
      <c r="L18" s="58"/>
      <c r="M18" s="77"/>
      <c r="N18" s="60"/>
      <c r="O18" s="61"/>
      <c r="P18" s="73"/>
      <c r="Q18" s="74"/>
      <c r="R18" s="75"/>
      <c r="S18" s="75"/>
    </row>
    <row r="19" spans="1:19" s="24" customFormat="1" ht="60">
      <c r="A19" s="49">
        <v>2024</v>
      </c>
      <c r="B19" s="50" t="s">
        <v>35</v>
      </c>
      <c r="C19" s="51" t="s">
        <v>52</v>
      </c>
      <c r="D19" s="65" t="s">
        <v>23</v>
      </c>
      <c r="E19" s="66" t="s">
        <v>33</v>
      </c>
      <c r="F19" s="67">
        <f>Tabla1[[#This Row],[Numerador Programado]]/Tabla1[[#This Row],[Denominador Programado]]</f>
        <v>0.75</v>
      </c>
      <c r="G19" s="68">
        <v>13162722.75</v>
      </c>
      <c r="H19" s="68">
        <v>17550297</v>
      </c>
      <c r="I19" s="69" t="s">
        <v>27</v>
      </c>
      <c r="J19" s="76"/>
      <c r="K19" s="58"/>
      <c r="L19" s="58"/>
      <c r="M19" s="77"/>
      <c r="N19" s="60"/>
      <c r="O19" s="61"/>
      <c r="P19" s="73"/>
      <c r="Q19" s="74"/>
      <c r="R19" s="75"/>
      <c r="S19" s="75"/>
    </row>
    <row r="20" spans="1:19" s="24" customFormat="1" ht="46.5" customHeight="1">
      <c r="A20" s="49">
        <v>2024</v>
      </c>
      <c r="B20" s="50" t="s">
        <v>48</v>
      </c>
      <c r="C20" s="51" t="s">
        <v>53</v>
      </c>
      <c r="D20" s="65" t="s">
        <v>23</v>
      </c>
      <c r="E20" s="66" t="s">
        <v>28</v>
      </c>
      <c r="F20" s="83">
        <v>0.66</v>
      </c>
      <c r="G20" s="78" t="s">
        <v>49</v>
      </c>
      <c r="H20" s="78" t="s">
        <v>49</v>
      </c>
      <c r="I20" s="69" t="s">
        <v>29</v>
      </c>
      <c r="J20" s="79">
        <v>0.71919999999999995</v>
      </c>
      <c r="K20" s="77" t="s">
        <v>62</v>
      </c>
      <c r="L20" s="77" t="s">
        <v>62</v>
      </c>
      <c r="M20" s="72">
        <v>108.97</v>
      </c>
      <c r="N20" s="118" t="s">
        <v>63</v>
      </c>
      <c r="O20" s="118" t="s">
        <v>64</v>
      </c>
      <c r="P20" s="73"/>
      <c r="Q20" s="74"/>
      <c r="R20" s="75"/>
      <c r="S20" s="75"/>
    </row>
    <row r="21" spans="1:19" s="24" customFormat="1" ht="54">
      <c r="A21" s="49">
        <v>2024</v>
      </c>
      <c r="B21" s="50" t="s">
        <v>48</v>
      </c>
      <c r="C21" s="51" t="s">
        <v>53</v>
      </c>
      <c r="D21" s="65" t="s">
        <v>23</v>
      </c>
      <c r="E21" s="66" t="s">
        <v>30</v>
      </c>
      <c r="F21" s="83">
        <v>0.63</v>
      </c>
      <c r="G21" s="78" t="s">
        <v>49</v>
      </c>
      <c r="H21" s="78" t="s">
        <v>49</v>
      </c>
      <c r="I21" s="69" t="s">
        <v>25</v>
      </c>
      <c r="J21" s="76"/>
      <c r="K21" s="58"/>
      <c r="L21" s="58"/>
      <c r="M21" s="77"/>
      <c r="N21" s="60"/>
      <c r="O21" s="61"/>
      <c r="P21" s="73"/>
      <c r="Q21" s="74"/>
      <c r="R21" s="75"/>
      <c r="S21" s="75"/>
    </row>
    <row r="22" spans="1:19" s="24" customFormat="1" ht="54">
      <c r="A22" s="49">
        <v>2024</v>
      </c>
      <c r="B22" s="50" t="s">
        <v>48</v>
      </c>
      <c r="C22" s="51" t="s">
        <v>53</v>
      </c>
      <c r="D22" s="65" t="s">
        <v>23</v>
      </c>
      <c r="E22" s="66" t="s">
        <v>31</v>
      </c>
      <c r="F22" s="83">
        <v>0.64</v>
      </c>
      <c r="G22" s="78" t="s">
        <v>49</v>
      </c>
      <c r="H22" s="78" t="s">
        <v>49</v>
      </c>
      <c r="I22" s="69" t="s">
        <v>32</v>
      </c>
      <c r="J22" s="76"/>
      <c r="K22" s="58"/>
      <c r="L22" s="58"/>
      <c r="M22" s="77"/>
      <c r="N22" s="60"/>
      <c r="O22" s="61"/>
      <c r="P22" s="73"/>
      <c r="Q22" s="74"/>
      <c r="R22" s="75"/>
      <c r="S22" s="75"/>
    </row>
    <row r="23" spans="1:19" s="24" customFormat="1" ht="54">
      <c r="A23" s="49">
        <v>2024</v>
      </c>
      <c r="B23" s="50" t="s">
        <v>48</v>
      </c>
      <c r="C23" s="51" t="s">
        <v>53</v>
      </c>
      <c r="D23" s="65" t="s">
        <v>23</v>
      </c>
      <c r="E23" s="66" t="s">
        <v>33</v>
      </c>
      <c r="F23" s="83">
        <v>0.67</v>
      </c>
      <c r="G23" s="78" t="s">
        <v>49</v>
      </c>
      <c r="H23" s="78" t="s">
        <v>49</v>
      </c>
      <c r="I23" s="69" t="s">
        <v>27</v>
      </c>
      <c r="J23" s="76"/>
      <c r="K23" s="58"/>
      <c r="L23" s="58"/>
      <c r="M23" s="77"/>
      <c r="N23" s="60"/>
      <c r="O23" s="61"/>
      <c r="P23" s="73"/>
      <c r="Q23" s="74"/>
      <c r="R23" s="75"/>
      <c r="S23" s="75"/>
    </row>
    <row r="24" spans="1:19" s="24" customFormat="1" ht="41.25" customHeight="1">
      <c r="A24" s="49">
        <v>2024</v>
      </c>
      <c r="B24" s="50" t="s">
        <v>57</v>
      </c>
      <c r="C24" s="51" t="s">
        <v>54</v>
      </c>
      <c r="D24" s="65" t="s">
        <v>23</v>
      </c>
      <c r="E24" s="66" t="s">
        <v>28</v>
      </c>
      <c r="F24" s="67">
        <f>Tabla1[[#This Row],[Numerador Programado]]/Tabla1[[#This Row],[Denominador Programado]]</f>
        <v>0.93135700422422651</v>
      </c>
      <c r="G24" s="80">
        <f>39989*1.02</f>
        <v>40788.78</v>
      </c>
      <c r="H24" s="80">
        <v>43795</v>
      </c>
      <c r="I24" s="69" t="s">
        <v>29</v>
      </c>
      <c r="J24" s="81">
        <v>0.90859999999999996</v>
      </c>
      <c r="K24" s="120">
        <v>58475</v>
      </c>
      <c r="L24" s="120">
        <v>64355</v>
      </c>
      <c r="M24" s="72">
        <v>97.56</v>
      </c>
      <c r="N24" s="118" t="s">
        <v>65</v>
      </c>
      <c r="O24" s="118" t="s">
        <v>66</v>
      </c>
      <c r="P24" s="73"/>
      <c r="Q24" s="74"/>
      <c r="R24" s="75"/>
      <c r="S24" s="75"/>
    </row>
    <row r="25" spans="1:19" s="24" customFormat="1" ht="54">
      <c r="A25" s="49">
        <v>2024</v>
      </c>
      <c r="B25" s="50" t="s">
        <v>57</v>
      </c>
      <c r="C25" s="51" t="s">
        <v>54</v>
      </c>
      <c r="D25" s="52" t="s">
        <v>23</v>
      </c>
      <c r="E25" s="66" t="s">
        <v>30</v>
      </c>
      <c r="F25" s="67">
        <f>Tabla1[[#This Row],[Numerador Programado]]/Tabla1[[#This Row],[Denominador Programado]]</f>
        <v>0.93041692905691509</v>
      </c>
      <c r="G25" s="80">
        <f>84013*1.02</f>
        <v>85693.26</v>
      </c>
      <c r="H25" s="80">
        <v>92102</v>
      </c>
      <c r="I25" s="56" t="s">
        <v>25</v>
      </c>
      <c r="J25" s="76"/>
      <c r="K25" s="58"/>
      <c r="L25" s="58"/>
      <c r="M25" s="59"/>
      <c r="N25" s="60"/>
      <c r="O25" s="61"/>
      <c r="P25" s="62"/>
      <c r="Q25" s="63"/>
      <c r="R25" s="64"/>
      <c r="S25" s="64"/>
    </row>
    <row r="26" spans="1:19" s="24" customFormat="1" ht="54">
      <c r="A26" s="49">
        <v>2024</v>
      </c>
      <c r="B26" s="50" t="s">
        <v>57</v>
      </c>
      <c r="C26" s="51" t="s">
        <v>54</v>
      </c>
      <c r="D26" s="52" t="s">
        <v>23</v>
      </c>
      <c r="E26" s="66" t="s">
        <v>31</v>
      </c>
      <c r="F26" s="67">
        <f>Tabla1[[#This Row],[Numerador Programado]]/Tabla1[[#This Row],[Denominador Programado]]</f>
        <v>0.93381012980402145</v>
      </c>
      <c r="G26" s="80">
        <f>140283*1.02</f>
        <v>143088.66</v>
      </c>
      <c r="H26" s="80">
        <v>153231</v>
      </c>
      <c r="I26" s="69" t="s">
        <v>32</v>
      </c>
      <c r="J26" s="76"/>
      <c r="K26" s="58"/>
      <c r="L26" s="58"/>
      <c r="M26" s="77"/>
      <c r="N26" s="60"/>
      <c r="O26" s="61"/>
      <c r="P26" s="73"/>
      <c r="Q26" s="74"/>
      <c r="R26" s="75"/>
      <c r="S26" s="75"/>
    </row>
    <row r="27" spans="1:19" s="24" customFormat="1" ht="33.75" customHeight="1">
      <c r="A27" s="49">
        <v>2024</v>
      </c>
      <c r="B27" s="50" t="s">
        <v>57</v>
      </c>
      <c r="C27" s="51" t="s">
        <v>54</v>
      </c>
      <c r="D27" s="52" t="s">
        <v>23</v>
      </c>
      <c r="E27" s="66" t="s">
        <v>33</v>
      </c>
      <c r="F27" s="67">
        <f>Tabla1[[#This Row],[Numerador Programado]]/Tabla1[[#This Row],[Denominador Programado]]</f>
        <v>0.93349183818310866</v>
      </c>
      <c r="G27" s="80">
        <f>185688*1.02</f>
        <v>189401.76</v>
      </c>
      <c r="H27" s="80">
        <v>202896</v>
      </c>
      <c r="I27" s="69" t="s">
        <v>27</v>
      </c>
      <c r="J27" s="76"/>
      <c r="K27" s="58"/>
      <c r="L27" s="58"/>
      <c r="M27" s="77"/>
      <c r="N27" s="60"/>
      <c r="O27" s="61"/>
      <c r="P27" s="73"/>
      <c r="Q27" s="74"/>
      <c r="R27" s="75"/>
      <c r="S27" s="75"/>
    </row>
  </sheetData>
  <sheetProtection algorithmName="SHA-512" hashValue="esNLQkObDh0Rbj0h/R8+CDfJ9mXiASVfsviB6gVkJyPz+tAhwNXRBqDQKLosP5rieEY9ZS41mbMIq3FhKfNFJw==" saltValue="FF+uUZs9y1hjFenijcJ3oA==" spinCount="100000" sheet="1" objects="1" scenarios="1"/>
  <mergeCells count="3">
    <mergeCell ref="E12:H12"/>
    <mergeCell ref="I12:L12"/>
    <mergeCell ref="N12:O12"/>
  </mergeCells>
  <pageMargins left="0.7" right="0.7" top="0.75" bottom="0.75" header="0.3" footer="0.3"/>
  <pageSetup orientation="portrait" verticalDpi="597"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31"/>
  <sheetViews>
    <sheetView showGridLines="0" topLeftCell="D7" workbookViewId="0">
      <selection activeCell="Q16" sqref="Q16"/>
    </sheetView>
  </sheetViews>
  <sheetFormatPr baseColWidth="10" defaultRowHeight="18"/>
  <cols>
    <col min="1" max="1" width="11.42578125" style="32"/>
    <col min="2" max="2" width="85.42578125" style="32" customWidth="1"/>
    <col min="3" max="3" width="12.140625" style="32" customWidth="1"/>
    <col min="4" max="4" width="9.42578125" style="32" customWidth="1"/>
    <col min="5" max="5" width="11.42578125" style="32"/>
    <col min="6" max="6" width="16.140625" style="32" customWidth="1"/>
    <col min="7" max="7" width="28.28515625" style="32" customWidth="1"/>
    <col min="8" max="8" width="17.42578125" style="32" customWidth="1"/>
    <col min="9" max="9" width="16.7109375" style="32" customWidth="1"/>
    <col min="10" max="10" width="17.140625" style="32" customWidth="1"/>
    <col min="11" max="11" width="13.28515625" style="32" customWidth="1"/>
    <col min="12" max="12" width="13.7109375" style="32" customWidth="1"/>
    <col min="13" max="13" width="12.5703125" style="32" bestFit="1" customWidth="1"/>
    <col min="14" max="14" width="11.42578125" style="32"/>
    <col min="15" max="15" width="21.85546875" style="32" bestFit="1" customWidth="1"/>
    <col min="16" max="16" width="15.140625" style="32" bestFit="1" customWidth="1"/>
    <col min="17" max="17" width="12" style="32" customWidth="1"/>
    <col min="18" max="18" width="11.42578125" style="32"/>
    <col min="19" max="19" width="3.28515625" style="32" customWidth="1"/>
    <col min="20" max="21" width="11.42578125" style="32"/>
    <col min="22" max="22" width="21.85546875" style="32" bestFit="1" customWidth="1"/>
    <col min="23" max="23" width="23.42578125" style="32" customWidth="1"/>
    <col min="24" max="24" width="12" style="32" customWidth="1"/>
    <col min="25" max="25" width="11.42578125" style="32"/>
    <col min="26" max="26" width="21.85546875" style="32" customWidth="1"/>
    <col min="27" max="27" width="23.42578125" style="32" customWidth="1"/>
    <col min="28" max="16384" width="11.42578125" style="32"/>
  </cols>
  <sheetData>
    <row r="1" spans="1:53">
      <c r="A1" s="30"/>
      <c r="B1" s="30"/>
      <c r="C1" s="30"/>
      <c r="D1" s="30"/>
      <c r="E1" s="30"/>
      <c r="F1" s="30"/>
      <c r="G1" s="30"/>
      <c r="H1" s="30"/>
      <c r="I1" s="30"/>
      <c r="J1" s="31"/>
      <c r="K1" s="30"/>
      <c r="L1" s="30"/>
      <c r="M1" s="30"/>
      <c r="N1" s="30"/>
      <c r="O1" s="30"/>
      <c r="P1" s="30"/>
      <c r="Q1" s="30"/>
      <c r="R1" s="30"/>
    </row>
    <row r="2" spans="1:53">
      <c r="A2" s="30"/>
      <c r="B2" s="30"/>
      <c r="C2" s="30"/>
      <c r="D2" s="30"/>
      <c r="E2" s="30"/>
      <c r="F2" s="30"/>
      <c r="G2" s="30"/>
      <c r="H2" s="30"/>
      <c r="I2" s="30"/>
      <c r="J2" s="31"/>
      <c r="K2" s="30"/>
      <c r="L2" s="30"/>
      <c r="M2" s="30"/>
      <c r="N2" s="30"/>
      <c r="O2" s="30"/>
      <c r="P2" s="30"/>
      <c r="Q2" s="30"/>
      <c r="R2" s="30"/>
    </row>
    <row r="3" spans="1:53">
      <c r="A3" s="30"/>
      <c r="B3" s="30"/>
      <c r="C3" s="30"/>
      <c r="D3" s="30"/>
      <c r="E3" s="30"/>
      <c r="F3" s="30"/>
      <c r="G3" s="30"/>
      <c r="H3" s="30"/>
      <c r="I3" s="30"/>
      <c r="J3" s="31"/>
      <c r="K3" s="30"/>
      <c r="L3" s="30"/>
      <c r="M3" s="30"/>
      <c r="N3" s="30"/>
      <c r="O3" s="30"/>
      <c r="P3" s="30"/>
      <c r="Q3" s="30"/>
      <c r="R3" s="30"/>
    </row>
    <row r="4" spans="1:53">
      <c r="A4" s="30"/>
      <c r="B4" s="30"/>
      <c r="C4" s="30"/>
      <c r="D4" s="30"/>
      <c r="E4" s="30"/>
      <c r="F4" s="30"/>
      <c r="G4" s="30"/>
      <c r="H4" s="30"/>
      <c r="I4" s="30"/>
      <c r="J4" s="31"/>
      <c r="K4" s="30"/>
      <c r="L4" s="30"/>
      <c r="M4" s="30"/>
      <c r="N4" s="30"/>
      <c r="O4" s="30"/>
      <c r="P4" s="30"/>
      <c r="Q4" s="30"/>
      <c r="R4" s="30"/>
    </row>
    <row r="5" spans="1:53" ht="19.5" customHeight="1">
      <c r="A5" s="30"/>
      <c r="B5" s="30"/>
      <c r="C5" s="30"/>
      <c r="D5" s="30"/>
      <c r="E5" s="30"/>
      <c r="F5" s="30"/>
      <c r="G5" s="30"/>
      <c r="H5" s="30"/>
      <c r="I5" s="30"/>
      <c r="J5" s="31"/>
      <c r="K5" s="30"/>
      <c r="L5" s="30"/>
      <c r="M5" s="30"/>
      <c r="N5" s="30"/>
      <c r="O5" s="30"/>
      <c r="P5" s="30"/>
      <c r="Q5" s="30"/>
      <c r="R5" s="30"/>
    </row>
    <row r="6" spans="1:53" ht="37.5" customHeight="1">
      <c r="A6" s="26"/>
      <c r="B6" s="27"/>
      <c r="C6" s="27"/>
      <c r="D6" s="27"/>
      <c r="E6" s="26"/>
      <c r="F6" s="26"/>
      <c r="G6" s="26"/>
      <c r="H6" s="26"/>
      <c r="I6" s="26"/>
      <c r="J6" s="28"/>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row>
    <row r="7" spans="1:53" ht="15" customHeight="1">
      <c r="A7" s="33"/>
      <c r="B7" s="33"/>
      <c r="C7" s="33"/>
      <c r="D7" s="33"/>
      <c r="E7" s="33"/>
      <c r="F7" s="33"/>
      <c r="G7" s="33"/>
      <c r="H7" s="33"/>
      <c r="I7" s="33"/>
      <c r="J7" s="34"/>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row>
    <row r="8" spans="1:53">
      <c r="S8" s="33"/>
    </row>
    <row r="9" spans="1:53">
      <c r="S9" s="33"/>
    </row>
    <row r="10" spans="1:53">
      <c r="S10" s="33"/>
    </row>
    <row r="11" spans="1:53">
      <c r="S11" s="33"/>
    </row>
    <row r="12" spans="1:53">
      <c r="S12" s="33"/>
    </row>
    <row r="13" spans="1:53">
      <c r="S13" s="33"/>
      <c r="V13" s="35" t="s">
        <v>21</v>
      </c>
      <c r="W13" s="32" t="s">
        <v>56</v>
      </c>
      <c r="Z13" s="35" t="s">
        <v>21</v>
      </c>
      <c r="AA13" s="32" t="s">
        <v>56</v>
      </c>
    </row>
    <row r="14" spans="1:53">
      <c r="S14" s="33"/>
    </row>
    <row r="15" spans="1:53">
      <c r="B15" s="35" t="s">
        <v>40</v>
      </c>
      <c r="C15" s="35"/>
      <c r="D15" s="35"/>
      <c r="G15" s="35" t="s">
        <v>45</v>
      </c>
      <c r="O15" s="35" t="s">
        <v>40</v>
      </c>
      <c r="P15" s="32" t="s">
        <v>47</v>
      </c>
      <c r="Q15" s="32" t="s">
        <v>46</v>
      </c>
      <c r="S15" s="33"/>
      <c r="V15" s="35" t="s">
        <v>40</v>
      </c>
      <c r="W15" s="32" t="s">
        <v>47</v>
      </c>
      <c r="X15" s="32" t="s">
        <v>46</v>
      </c>
      <c r="Z15" s="35" t="s">
        <v>40</v>
      </c>
    </row>
    <row r="16" spans="1:53" ht="18.75">
      <c r="B16" s="36" t="s">
        <v>54</v>
      </c>
      <c r="C16" s="36"/>
      <c r="D16" s="36"/>
      <c r="F16" s="35" t="s">
        <v>38</v>
      </c>
      <c r="G16" s="32" t="s">
        <v>28</v>
      </c>
      <c r="H16" s="32" t="s">
        <v>30</v>
      </c>
      <c r="I16" s="32" t="s">
        <v>31</v>
      </c>
      <c r="J16" s="32" t="s">
        <v>33</v>
      </c>
      <c r="O16" s="97" t="s">
        <v>28</v>
      </c>
      <c r="P16" s="98">
        <v>0.93135700422422651</v>
      </c>
      <c r="Q16" s="37">
        <v>0.90859999999999996</v>
      </c>
      <c r="S16" s="33"/>
      <c r="V16"/>
      <c r="W16"/>
      <c r="X16"/>
      <c r="Z16" s="36" t="s">
        <v>41</v>
      </c>
    </row>
    <row r="17" spans="2:26" ht="18.75">
      <c r="B17" s="36" t="s">
        <v>41</v>
      </c>
      <c r="C17" s="36"/>
      <c r="D17" s="36"/>
      <c r="F17" s="36" t="s">
        <v>42</v>
      </c>
      <c r="G17" s="38">
        <v>58475</v>
      </c>
      <c r="H17" s="38"/>
      <c r="I17" s="38"/>
      <c r="J17" s="38"/>
      <c r="O17" s="97" t="s">
        <v>30</v>
      </c>
      <c r="P17" s="98">
        <v>0.93041692905691509</v>
      </c>
      <c r="Q17" s="37"/>
      <c r="S17" s="33"/>
      <c r="Z17"/>
    </row>
    <row r="18" spans="2:26" ht="18.75">
      <c r="F18" s="36" t="s">
        <v>43</v>
      </c>
      <c r="G18" s="38">
        <v>64355</v>
      </c>
      <c r="H18" s="38"/>
      <c r="I18" s="38"/>
      <c r="J18" s="38"/>
      <c r="O18" s="97" t="s">
        <v>31</v>
      </c>
      <c r="P18" s="98">
        <v>0.93381012980402145</v>
      </c>
      <c r="Q18" s="37"/>
      <c r="S18" s="33"/>
    </row>
    <row r="19" spans="2:26" ht="18.75">
      <c r="F19" s="36" t="s">
        <v>44</v>
      </c>
      <c r="G19" s="38">
        <v>0.90859999999999996</v>
      </c>
      <c r="H19" s="38"/>
      <c r="I19" s="38"/>
      <c r="J19" s="38"/>
      <c r="O19" s="97" t="s">
        <v>33</v>
      </c>
      <c r="P19" s="98">
        <v>0.93349183818310866</v>
      </c>
      <c r="Q19" s="37"/>
      <c r="S19" s="33"/>
    </row>
    <row r="20" spans="2:26">
      <c r="S20" s="33"/>
    </row>
    <row r="21" spans="2:26">
      <c r="S21" s="33"/>
    </row>
    <row r="22" spans="2:26">
      <c r="S22" s="33"/>
    </row>
    <row r="23" spans="2:26">
      <c r="S23" s="33"/>
    </row>
    <row r="24" spans="2:26">
      <c r="S24" s="33"/>
    </row>
    <row r="25" spans="2:26">
      <c r="S25" s="33"/>
    </row>
    <row r="26" spans="2:26">
      <c r="S26" s="33"/>
    </row>
    <row r="27" spans="2:26">
      <c r="S27" s="33"/>
    </row>
    <row r="28" spans="2:26">
      <c r="S28" s="33"/>
    </row>
    <row r="29" spans="2:26">
      <c r="S29" s="33"/>
    </row>
    <row r="30" spans="2:26">
      <c r="S30" s="33"/>
    </row>
    <row r="31" spans="2:26">
      <c r="S31" s="33"/>
    </row>
    <row r="32" spans="2:26">
      <c r="S32" s="33"/>
    </row>
    <row r="33" spans="19:19">
      <c r="S33" s="33"/>
    </row>
    <row r="34" spans="19:19">
      <c r="S34" s="33"/>
    </row>
    <row r="219" spans="2:10">
      <c r="B219" s="39"/>
      <c r="C219" s="39"/>
      <c r="D219" s="39"/>
      <c r="E219" s="39"/>
      <c r="F219" s="39"/>
      <c r="G219" s="39"/>
      <c r="H219" s="39"/>
      <c r="I219" s="39"/>
      <c r="J219" s="39"/>
    </row>
    <row r="220" spans="2:10">
      <c r="B220" s="40"/>
      <c r="C220" s="40"/>
      <c r="D220" s="40"/>
      <c r="E220" s="40"/>
      <c r="F220" s="40"/>
      <c r="G220" s="40"/>
      <c r="H220" s="40"/>
      <c r="I220" s="40"/>
      <c r="J220" s="40"/>
    </row>
    <row r="221" spans="2:10">
      <c r="B221" s="41"/>
      <c r="C221" s="41"/>
      <c r="D221" s="41"/>
      <c r="E221" s="41"/>
      <c r="F221" s="41"/>
      <c r="G221" s="41"/>
      <c r="H221" s="41"/>
      <c r="I221" s="41"/>
      <c r="J221" s="41"/>
    </row>
    <row r="222" spans="2:10">
      <c r="B222" s="40"/>
      <c r="C222" s="40"/>
      <c r="D222" s="40"/>
      <c r="E222" s="40"/>
      <c r="F222" s="40"/>
      <c r="G222" s="40"/>
      <c r="H222" s="40"/>
      <c r="I222" s="40"/>
      <c r="J222" s="40"/>
    </row>
    <row r="223" spans="2:10">
      <c r="B223" s="41"/>
      <c r="C223" s="41"/>
      <c r="D223" s="41"/>
      <c r="E223" s="41"/>
      <c r="F223" s="41"/>
      <c r="G223" s="41"/>
      <c r="H223" s="41"/>
      <c r="I223" s="41"/>
      <c r="J223" s="41"/>
    </row>
    <row r="224" spans="2:10">
      <c r="B224" s="40"/>
      <c r="C224" s="40"/>
      <c r="D224" s="40"/>
      <c r="E224" s="40"/>
      <c r="F224" s="40"/>
      <c r="G224" s="40"/>
      <c r="H224" s="40"/>
      <c r="I224" s="40"/>
      <c r="J224" s="40"/>
    </row>
    <row r="225" spans="2:10">
      <c r="B225" s="41"/>
      <c r="C225" s="41"/>
      <c r="D225" s="41"/>
      <c r="E225" s="41"/>
      <c r="F225" s="41"/>
      <c r="G225" s="41"/>
      <c r="H225" s="41"/>
      <c r="I225" s="41"/>
      <c r="J225" s="41"/>
    </row>
    <row r="226" spans="2:10">
      <c r="B226" s="40"/>
      <c r="C226" s="40"/>
      <c r="D226" s="40"/>
      <c r="E226" s="40"/>
      <c r="F226" s="40"/>
      <c r="G226" s="40"/>
      <c r="H226" s="40"/>
      <c r="I226" s="40"/>
      <c r="J226" s="40"/>
    </row>
    <row r="227" spans="2:10">
      <c r="B227" s="41"/>
      <c r="C227" s="41"/>
      <c r="D227" s="41"/>
      <c r="E227" s="41"/>
      <c r="F227" s="41"/>
      <c r="G227" s="41"/>
      <c r="H227" s="41"/>
      <c r="I227" s="41"/>
      <c r="J227" s="41"/>
    </row>
    <row r="228" spans="2:10">
      <c r="B228" s="40"/>
      <c r="C228" s="40"/>
      <c r="D228" s="40"/>
      <c r="E228" s="40"/>
      <c r="F228" s="40"/>
      <c r="G228" s="40"/>
      <c r="H228" s="40"/>
      <c r="I228" s="40"/>
      <c r="J228" s="40"/>
    </row>
    <row r="229" spans="2:10">
      <c r="B229" s="41"/>
      <c r="C229" s="41"/>
      <c r="D229" s="41"/>
      <c r="E229" s="41"/>
      <c r="F229" s="41"/>
      <c r="G229" s="41"/>
      <c r="H229" s="41"/>
      <c r="I229" s="41"/>
      <c r="J229" s="41"/>
    </row>
    <row r="230" spans="2:10">
      <c r="B230" s="40"/>
      <c r="C230" s="40"/>
      <c r="D230" s="40"/>
      <c r="E230" s="40"/>
      <c r="F230" s="40"/>
      <c r="G230" s="40"/>
      <c r="H230" s="40"/>
      <c r="I230" s="40"/>
      <c r="J230" s="40"/>
    </row>
    <row r="231" spans="2:10">
      <c r="B231" s="42"/>
      <c r="C231" s="42"/>
      <c r="D231" s="42"/>
      <c r="E231" s="42"/>
      <c r="F231" s="42"/>
      <c r="G231" s="42"/>
      <c r="H231" s="42"/>
      <c r="I231" s="42"/>
      <c r="J231" s="42"/>
    </row>
  </sheetData>
  <pageMargins left="0.7" right="0.7" top="0.75" bottom="0.75" header="0.3" footer="0.3"/>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32"/>
  <sheetViews>
    <sheetView showGridLines="0" tabSelected="1" zoomScale="80" zoomScaleNormal="80" workbookViewId="0">
      <selection activeCell="K45" sqref="K45"/>
    </sheetView>
  </sheetViews>
  <sheetFormatPr baseColWidth="10" defaultColWidth="0" defaultRowHeight="15"/>
  <cols>
    <col min="1" max="1" width="2.5703125" customWidth="1"/>
    <col min="2" max="2" width="20.7109375" customWidth="1"/>
    <col min="3" max="4" width="19.7109375" customWidth="1"/>
    <col min="5" max="5" width="22.85546875" customWidth="1"/>
    <col min="6" max="6" width="18.140625" customWidth="1"/>
    <col min="7" max="7" width="16.85546875" bestFit="1" customWidth="1"/>
    <col min="8" max="8" width="17.42578125" bestFit="1" customWidth="1"/>
    <col min="9" max="11" width="11.42578125" customWidth="1"/>
    <col min="12" max="12" width="17" customWidth="1"/>
    <col min="13" max="14" width="11.42578125" customWidth="1"/>
    <col min="15" max="15" width="4" customWidth="1"/>
    <col min="16" max="16" width="2.140625" customWidth="1"/>
    <col min="17" max="66" width="0" hidden="1" customWidth="1"/>
    <col min="67" max="16384" width="11.42578125" hidden="1"/>
  </cols>
  <sheetData>
    <row r="1" spans="1:16">
      <c r="A1" s="1"/>
      <c r="B1" s="1"/>
      <c r="C1" s="1"/>
      <c r="D1" s="1"/>
      <c r="E1" s="1"/>
      <c r="F1" s="1"/>
      <c r="G1" s="1"/>
      <c r="H1" s="25"/>
      <c r="I1" s="1"/>
      <c r="J1" s="1"/>
      <c r="K1" s="1"/>
      <c r="L1" s="1"/>
      <c r="M1" s="1"/>
      <c r="N1" s="1"/>
      <c r="O1" s="1"/>
    </row>
    <row r="2" spans="1:16">
      <c r="A2" s="1"/>
      <c r="B2" s="116"/>
      <c r="C2" s="116"/>
      <c r="D2" s="116"/>
      <c r="E2" s="116"/>
      <c r="F2" s="116"/>
      <c r="G2" s="117"/>
      <c r="H2" s="117"/>
      <c r="I2" s="117"/>
      <c r="J2" s="117"/>
      <c r="K2" s="117"/>
      <c r="L2" s="117"/>
      <c r="M2" s="1"/>
      <c r="N2" s="1"/>
      <c r="O2" s="1"/>
    </row>
    <row r="3" spans="1:16">
      <c r="A3" s="1"/>
      <c r="B3" s="116"/>
      <c r="C3" s="116"/>
      <c r="D3" s="116"/>
      <c r="E3" s="116"/>
      <c r="F3" s="116"/>
      <c r="G3" s="117"/>
      <c r="H3" s="117"/>
      <c r="I3" s="117"/>
      <c r="J3" s="117"/>
      <c r="K3" s="117"/>
      <c r="L3" s="117"/>
      <c r="M3" s="1"/>
      <c r="N3" s="1"/>
      <c r="O3" s="1"/>
    </row>
    <row r="4" spans="1:16">
      <c r="A4" s="1"/>
      <c r="B4" s="116"/>
      <c r="C4" s="116"/>
      <c r="D4" s="116"/>
      <c r="E4" s="116"/>
      <c r="F4" s="116"/>
      <c r="G4" s="117"/>
      <c r="H4" s="117"/>
      <c r="I4" s="117"/>
      <c r="J4" s="117"/>
      <c r="K4" s="117"/>
      <c r="L4" s="117"/>
      <c r="M4" s="1"/>
      <c r="N4" s="1"/>
      <c r="O4" s="1"/>
    </row>
    <row r="5" spans="1:16" ht="19.5" customHeight="1">
      <c r="A5" s="1"/>
      <c r="B5" s="1"/>
      <c r="C5" s="1"/>
      <c r="D5" s="1"/>
      <c r="E5" s="1"/>
      <c r="F5" s="1"/>
      <c r="G5" s="1"/>
      <c r="H5" s="25"/>
      <c r="I5" s="1"/>
      <c r="J5" s="1"/>
      <c r="K5" s="1"/>
      <c r="L5" s="1"/>
      <c r="M5" s="1"/>
      <c r="N5" s="1"/>
      <c r="O5" s="1"/>
    </row>
    <row r="6" spans="1:16" ht="37.5" customHeight="1">
      <c r="A6" s="26"/>
      <c r="B6" s="29" t="s">
        <v>55</v>
      </c>
      <c r="C6" s="26"/>
      <c r="D6" s="26"/>
      <c r="E6" s="26"/>
      <c r="F6" s="26"/>
      <c r="G6" s="26"/>
      <c r="H6" s="28"/>
      <c r="I6" s="26"/>
      <c r="J6" s="26"/>
      <c r="K6" s="26"/>
      <c r="L6" s="29"/>
      <c r="M6" s="26"/>
      <c r="N6" s="26"/>
      <c r="O6" s="26"/>
      <c r="P6" s="26"/>
    </row>
    <row r="7" spans="1:16" s="101" customFormat="1" ht="15" customHeight="1">
      <c r="H7" s="102"/>
    </row>
    <row r="9" spans="1:16" ht="18">
      <c r="A9" s="32"/>
      <c r="B9" s="32"/>
      <c r="C9" s="32"/>
      <c r="D9" s="32"/>
      <c r="E9" s="32"/>
      <c r="F9" s="32"/>
      <c r="G9" s="32"/>
      <c r="H9" s="32"/>
      <c r="I9" s="32"/>
      <c r="J9" s="32"/>
      <c r="K9" s="32"/>
      <c r="L9" s="32"/>
      <c r="M9" s="32"/>
      <c r="N9" s="32"/>
    </row>
    <row r="10" spans="1:16" ht="18">
      <c r="A10" s="32"/>
      <c r="B10" s="32"/>
      <c r="C10" s="32"/>
      <c r="D10" s="32"/>
      <c r="E10" s="32"/>
      <c r="F10" s="32"/>
      <c r="G10" s="32"/>
      <c r="H10" s="32"/>
      <c r="I10" s="32"/>
      <c r="J10" s="32"/>
      <c r="K10" s="32"/>
      <c r="L10" s="32"/>
      <c r="M10" s="32"/>
      <c r="N10" s="32"/>
    </row>
    <row r="11" spans="1:16" ht="18">
      <c r="A11" s="32"/>
      <c r="B11" s="32"/>
      <c r="C11" s="32"/>
      <c r="D11" s="32"/>
      <c r="E11" s="32"/>
      <c r="F11" s="32"/>
      <c r="G11" s="32"/>
      <c r="H11" s="32"/>
      <c r="I11" s="32"/>
      <c r="J11" s="32"/>
      <c r="K11" s="32"/>
      <c r="L11" s="32"/>
      <c r="M11" s="32"/>
      <c r="N11" s="32"/>
    </row>
    <row r="12" spans="1:16" ht="18">
      <c r="A12" s="32"/>
      <c r="B12" s="32"/>
      <c r="C12" s="32"/>
      <c r="D12" s="32"/>
      <c r="E12" s="32"/>
      <c r="F12" s="32"/>
      <c r="G12" s="32"/>
      <c r="H12" s="32"/>
      <c r="I12" s="32"/>
      <c r="J12" s="32"/>
      <c r="K12" s="32"/>
      <c r="L12" s="32"/>
      <c r="M12" s="32"/>
      <c r="N12" s="32"/>
    </row>
    <row r="13" spans="1:16" ht="18">
      <c r="A13" s="32"/>
      <c r="B13" s="32"/>
      <c r="C13" s="32"/>
      <c r="D13" s="32"/>
      <c r="E13" s="32"/>
      <c r="F13" s="32"/>
      <c r="G13" s="32"/>
      <c r="H13" s="32"/>
      <c r="I13" s="32"/>
      <c r="J13" s="32"/>
      <c r="K13" s="32"/>
      <c r="L13" s="32"/>
      <c r="M13" s="32"/>
      <c r="N13" s="32"/>
    </row>
    <row r="14" spans="1:16" ht="18">
      <c r="A14" s="32"/>
      <c r="B14" s="32"/>
      <c r="C14" s="32"/>
      <c r="D14" s="32"/>
      <c r="E14" s="32"/>
      <c r="F14" s="32"/>
      <c r="G14" s="32"/>
      <c r="H14" s="32"/>
      <c r="I14" s="32"/>
      <c r="J14" s="32"/>
      <c r="K14" s="32"/>
      <c r="L14" s="32"/>
      <c r="M14" s="32"/>
      <c r="N14" s="32"/>
    </row>
    <row r="15" spans="1:16" ht="18">
      <c r="A15" s="32"/>
      <c r="B15" s="32"/>
      <c r="C15" s="32"/>
      <c r="D15" s="32"/>
      <c r="E15" s="32"/>
      <c r="F15" s="32"/>
      <c r="G15" s="32"/>
      <c r="H15" s="32"/>
      <c r="I15" s="32"/>
      <c r="J15" s="32"/>
      <c r="K15" s="32"/>
      <c r="L15" s="32"/>
      <c r="M15" s="32"/>
      <c r="N15" s="32"/>
    </row>
    <row r="16" spans="1:16" ht="18">
      <c r="A16" s="32"/>
      <c r="B16" s="32"/>
      <c r="C16" s="32"/>
      <c r="D16" s="32"/>
      <c r="E16" s="32"/>
      <c r="F16" s="32"/>
      <c r="G16" s="32"/>
      <c r="H16" s="32"/>
      <c r="I16" s="32"/>
      <c r="J16" s="32"/>
      <c r="K16" s="32"/>
      <c r="L16" s="32"/>
      <c r="M16" s="32"/>
      <c r="N16" s="32"/>
    </row>
    <row r="17" spans="1:14" ht="18">
      <c r="A17" s="32"/>
      <c r="B17" s="32"/>
      <c r="C17" s="32"/>
      <c r="D17" s="32"/>
      <c r="E17" s="32"/>
      <c r="F17" s="32"/>
      <c r="G17" s="32"/>
      <c r="H17" s="32"/>
      <c r="I17" s="32"/>
      <c r="J17" s="32"/>
      <c r="K17" s="32"/>
      <c r="L17" s="32"/>
      <c r="M17" s="32"/>
      <c r="N17" s="32"/>
    </row>
    <row r="18" spans="1:14" ht="18">
      <c r="A18" s="32"/>
      <c r="B18" s="32"/>
      <c r="C18" s="32"/>
      <c r="D18" s="32"/>
      <c r="E18" s="32"/>
      <c r="F18" s="32"/>
      <c r="G18" s="32"/>
      <c r="H18" s="32"/>
      <c r="I18" s="32"/>
      <c r="J18" s="32"/>
      <c r="K18" s="32"/>
      <c r="L18" s="32"/>
      <c r="M18" s="32"/>
      <c r="N18" s="32"/>
    </row>
    <row r="19" spans="1:14" ht="18">
      <c r="A19" s="32"/>
      <c r="B19" s="32"/>
      <c r="C19" s="32"/>
      <c r="D19" s="32"/>
      <c r="E19" s="32"/>
      <c r="F19" s="32"/>
      <c r="G19" s="32"/>
      <c r="H19" s="32"/>
      <c r="I19" s="32"/>
      <c r="J19" s="32"/>
      <c r="K19" s="32"/>
      <c r="L19" s="32"/>
      <c r="M19" s="32"/>
      <c r="N19" s="32"/>
    </row>
    <row r="20" spans="1:14" ht="27.75">
      <c r="A20" s="32"/>
      <c r="B20" s="103" t="s">
        <v>36</v>
      </c>
      <c r="C20" s="32"/>
      <c r="D20" s="32"/>
      <c r="E20" s="32"/>
      <c r="F20" s="32"/>
      <c r="G20" s="32"/>
      <c r="H20" s="32"/>
      <c r="I20" s="32"/>
      <c r="J20" s="32"/>
      <c r="K20" s="32"/>
      <c r="L20" s="32"/>
      <c r="M20" s="32"/>
      <c r="N20" s="32"/>
    </row>
    <row r="21" spans="1:14" ht="18">
      <c r="A21" s="32"/>
      <c r="B21" s="107" t="str">
        <f>TABLAS!B16</f>
        <v>(Número de marcajes positivos al perido t / total de marcajes al periodo t)*100</v>
      </c>
      <c r="C21" s="108"/>
      <c r="D21" s="108"/>
      <c r="E21" s="108"/>
      <c r="F21" s="108"/>
      <c r="G21" s="108"/>
      <c r="H21" s="108"/>
      <c r="I21" s="108"/>
      <c r="J21" s="108"/>
      <c r="K21" s="108"/>
      <c r="L21" s="108"/>
      <c r="M21" s="108"/>
      <c r="N21" s="109"/>
    </row>
    <row r="22" spans="1:14" ht="18">
      <c r="A22" s="32"/>
      <c r="B22" s="110"/>
      <c r="C22" s="111"/>
      <c r="D22" s="111"/>
      <c r="E22" s="111"/>
      <c r="F22" s="111"/>
      <c r="G22" s="111"/>
      <c r="H22" s="111"/>
      <c r="I22" s="111"/>
      <c r="J22" s="111"/>
      <c r="K22" s="111"/>
      <c r="L22" s="111"/>
      <c r="M22" s="111"/>
      <c r="N22" s="112"/>
    </row>
    <row r="23" spans="1:14" ht="18">
      <c r="A23" s="32"/>
      <c r="B23" s="110"/>
      <c r="C23" s="111"/>
      <c r="D23" s="111"/>
      <c r="E23" s="111"/>
      <c r="F23" s="111"/>
      <c r="G23" s="111"/>
      <c r="H23" s="111"/>
      <c r="I23" s="111"/>
      <c r="J23" s="111"/>
      <c r="K23" s="111"/>
      <c r="L23" s="111"/>
      <c r="M23" s="111"/>
      <c r="N23" s="112"/>
    </row>
    <row r="24" spans="1:14" ht="18">
      <c r="A24" s="32"/>
      <c r="B24" s="110"/>
      <c r="C24" s="111"/>
      <c r="D24" s="111"/>
      <c r="E24" s="111"/>
      <c r="F24" s="111"/>
      <c r="G24" s="111"/>
      <c r="H24" s="111"/>
      <c r="I24" s="111"/>
      <c r="J24" s="111"/>
      <c r="K24" s="111"/>
      <c r="L24" s="111"/>
      <c r="M24" s="111"/>
      <c r="N24" s="112"/>
    </row>
    <row r="25" spans="1:14" ht="18">
      <c r="A25" s="32"/>
      <c r="B25" s="113"/>
      <c r="C25" s="114"/>
      <c r="D25" s="114"/>
      <c r="E25" s="114"/>
      <c r="F25" s="114"/>
      <c r="G25" s="114"/>
      <c r="H25" s="114"/>
      <c r="I25" s="114"/>
      <c r="J25" s="114"/>
      <c r="K25" s="114"/>
      <c r="L25" s="114"/>
      <c r="M25" s="114"/>
      <c r="N25" s="115"/>
    </row>
    <row r="26" spans="1:14" ht="18">
      <c r="A26" s="32"/>
      <c r="B26" s="32"/>
      <c r="C26" s="32"/>
      <c r="D26" s="32"/>
      <c r="E26" s="32"/>
      <c r="F26" s="32"/>
      <c r="G26" s="32"/>
      <c r="H26" s="32"/>
      <c r="I26" s="32"/>
      <c r="J26" s="32"/>
      <c r="K26" s="32"/>
      <c r="L26" s="32"/>
      <c r="M26" s="32"/>
      <c r="N26" s="32"/>
    </row>
    <row r="27" spans="1:14" ht="18">
      <c r="A27" s="32"/>
      <c r="B27" s="32"/>
      <c r="C27" s="32"/>
      <c r="D27" s="32"/>
      <c r="E27" s="32"/>
      <c r="F27" s="32"/>
      <c r="G27" s="32"/>
      <c r="H27" s="32"/>
      <c r="I27" s="32"/>
      <c r="J27" s="32"/>
      <c r="K27" s="32"/>
      <c r="L27" s="32"/>
      <c r="M27" s="32"/>
      <c r="N27" s="32"/>
    </row>
    <row r="28" spans="1:14" ht="27.75">
      <c r="A28" s="32"/>
      <c r="B28" s="103" t="s">
        <v>37</v>
      </c>
      <c r="C28" s="32"/>
      <c r="D28" s="32"/>
      <c r="E28" s="32"/>
      <c r="F28" s="32"/>
      <c r="G28" s="32"/>
      <c r="H28" s="32"/>
      <c r="I28" s="32"/>
      <c r="J28" s="32"/>
      <c r="K28" s="32"/>
      <c r="L28" s="32"/>
      <c r="M28" s="32"/>
      <c r="N28" s="32"/>
    </row>
    <row r="29" spans="1:14" ht="24">
      <c r="A29" s="32"/>
      <c r="B29" s="84" t="s">
        <v>38</v>
      </c>
      <c r="C29" s="85" t="str">
        <f>IF(TABLAS!G16=0," ",TABLAS!G16)</f>
        <v>1er. Trimestre</v>
      </c>
      <c r="D29" s="86" t="str">
        <f>IF(TABLAS!H16=0," ",TABLAS!H16)</f>
        <v>2do. Trimestre</v>
      </c>
      <c r="E29" s="86" t="str">
        <f>IF(TABLAS!I16=0," ",TABLAS!I16)</f>
        <v>3er. Trimestre</v>
      </c>
      <c r="F29" s="86" t="str">
        <f>IF(TABLAS!J16=0," ",TABLAS!J16)</f>
        <v>4to. Trimestre</v>
      </c>
      <c r="G29" s="86" t="str">
        <f>IF(TABLAS!K16=0," ",TABLAS!K16)</f>
        <v xml:space="preserve"> </v>
      </c>
      <c r="H29" s="86" t="str">
        <f>IF(TABLAS!L16=0," ",TABLAS!L16)</f>
        <v xml:space="preserve"> </v>
      </c>
      <c r="I29" s="87" t="str">
        <f>IF(TABLAS!M16=0," ",TABLAS!M16)</f>
        <v xml:space="preserve"> </v>
      </c>
      <c r="J29" s="32"/>
      <c r="K29" s="32"/>
      <c r="L29" s="32"/>
      <c r="M29" s="32"/>
      <c r="N29" s="32"/>
    </row>
    <row r="30" spans="1:14" ht="21.75">
      <c r="A30" s="32"/>
      <c r="B30" s="88" t="str">
        <f>IF(TABLAS!F17=0," ",TABLAS!F17)</f>
        <v>Numerador</v>
      </c>
      <c r="C30" s="95">
        <f>IFERROR(GETPIVOTDATA("Numerador",TABLAS!$F$15,"Periodo",C29)," ")</f>
        <v>58475</v>
      </c>
      <c r="D30" s="95">
        <f>IFERROR(GETPIVOTDATA("Numerador",TABLAS!$F$15,"Periodo",D29)," ")</f>
        <v>0</v>
      </c>
      <c r="E30" s="89">
        <f>IFERROR(GETPIVOTDATA("Numerador",TABLAS!$F$15,"Periodo",E29)," ")</f>
        <v>0</v>
      </c>
      <c r="F30" s="89">
        <f>IFERROR(GETPIVOTDATA("Numerador",TABLAS!$F$15,"Periodo",F29)," ")</f>
        <v>0</v>
      </c>
      <c r="G30" s="89" t="str">
        <f>IFERROR(GETPIVOTDATA("Numerador",TABLAS!$F$15,"Periodo",G29)," ")</f>
        <v xml:space="preserve"> </v>
      </c>
      <c r="H30" s="89" t="str">
        <f>IFERROR(GETPIVOTDATA("Numerador",TABLAS!$F$15,"Periodo",H29)," ")</f>
        <v xml:space="preserve"> </v>
      </c>
      <c r="I30" s="32"/>
      <c r="J30" s="32"/>
      <c r="K30" s="32"/>
      <c r="L30" s="32"/>
      <c r="M30" s="32"/>
      <c r="N30" s="32"/>
    </row>
    <row r="31" spans="1:14" ht="21.75">
      <c r="A31" s="32"/>
      <c r="B31" s="88" t="str">
        <f>IF(TABLAS!F18=0," ",TABLAS!F18)</f>
        <v>Denominador</v>
      </c>
      <c r="C31" s="95">
        <f>IFERROR(GETPIVOTDATA("Denominador",TABLAS!$F$15,"Periodo",C29)," ")</f>
        <v>64355</v>
      </c>
      <c r="D31" s="95">
        <f>IFERROR(GETPIVOTDATA("Denominador",TABLAS!$F$15,"Periodo",D29)," ")</f>
        <v>0</v>
      </c>
      <c r="E31" s="89">
        <f>IFERROR(GETPIVOTDATA("Denominador",TABLAS!$F$15,"Periodo",E29)," ")</f>
        <v>0</v>
      </c>
      <c r="F31" s="89">
        <f>IFERROR(GETPIVOTDATA("Denominador",TABLAS!$F$15,"Periodo",F29)," ")</f>
        <v>0</v>
      </c>
      <c r="G31" s="89" t="str">
        <f>IFERROR(GETPIVOTDATA("Denominador",TABLAS!$F$15,"Periodo",G29)," ")</f>
        <v xml:space="preserve"> </v>
      </c>
      <c r="H31" s="89" t="str">
        <f>IFERROR(GETPIVOTDATA("Denominador",TABLAS!$F$15,"Periodo",H29)," ")</f>
        <v xml:space="preserve"> </v>
      </c>
      <c r="I31" s="32"/>
      <c r="J31" s="32"/>
      <c r="K31" s="32"/>
      <c r="L31" s="32"/>
      <c r="M31" s="32"/>
      <c r="N31" s="32"/>
    </row>
    <row r="32" spans="1:14" ht="21.75">
      <c r="A32" s="32"/>
      <c r="B32" s="88" t="str">
        <f>IF(TABLAS!F19=0," ",TABLAS!F19)</f>
        <v>Meta</v>
      </c>
      <c r="C32" s="96">
        <f>IFERROR(GETPIVOTDATA("Meta",TABLAS!$F$15,"Periodo",C29)," ")</f>
        <v>0.90859999999999996</v>
      </c>
      <c r="D32" s="96">
        <f>IFERROR(GETPIVOTDATA("Meta",TABLAS!$F$15,"Periodo",D29)," ")</f>
        <v>0</v>
      </c>
      <c r="E32" s="90">
        <f>IFERROR(GETPIVOTDATA("Meta",TABLAS!$F$15,"Periodo",E29)," ")</f>
        <v>0</v>
      </c>
      <c r="F32" s="90">
        <f>IFERROR(GETPIVOTDATA("Meta",TABLAS!$F$15,"Periodo",F29)," ")</f>
        <v>0</v>
      </c>
      <c r="G32" s="91" t="str">
        <f>IFERROR(GETPIVOTDATA("Meta",TABLAS!$F$15,"Periodo",G29)," ")</f>
        <v xml:space="preserve"> </v>
      </c>
      <c r="H32" s="91" t="str">
        <f>IFERROR(GETPIVOTDATA("Meta",TABLAS!$F$15,"Periodo",H29)," ")</f>
        <v xml:space="preserve"> </v>
      </c>
      <c r="I32" s="32"/>
      <c r="J32" s="32"/>
      <c r="K32" s="32"/>
      <c r="L32" s="32"/>
      <c r="M32" s="32"/>
      <c r="N32" s="32"/>
    </row>
    <row r="33" spans="1:14" ht="18">
      <c r="A33" s="32"/>
      <c r="B33" s="92"/>
      <c r="C33" s="92"/>
      <c r="D33" s="32"/>
      <c r="E33" s="32"/>
      <c r="F33" s="32"/>
      <c r="G33" s="32"/>
      <c r="H33" s="32"/>
      <c r="I33" s="32"/>
      <c r="J33" s="32"/>
      <c r="K33" s="32"/>
      <c r="L33" s="32"/>
      <c r="M33" s="32"/>
      <c r="N33" s="32"/>
    </row>
    <row r="34" spans="1:14" ht="18">
      <c r="A34" s="32"/>
      <c r="B34" s="92"/>
      <c r="C34" s="92"/>
      <c r="D34" s="32"/>
      <c r="E34" s="32"/>
      <c r="F34" s="32"/>
      <c r="G34" s="32"/>
      <c r="H34" s="32"/>
      <c r="I34" s="32"/>
      <c r="J34" s="32"/>
      <c r="K34" s="32"/>
      <c r="L34" s="32"/>
      <c r="M34" s="32"/>
      <c r="N34" s="32"/>
    </row>
    <row r="35" spans="1:14" ht="27.75">
      <c r="A35" s="32"/>
      <c r="B35" s="92"/>
      <c r="C35" s="92"/>
      <c r="D35" s="32"/>
      <c r="E35" s="103" t="s">
        <v>39</v>
      </c>
      <c r="F35" s="32"/>
      <c r="G35" s="32"/>
      <c r="H35" s="32"/>
      <c r="I35" s="32"/>
      <c r="J35" s="32"/>
      <c r="K35" s="32"/>
      <c r="L35" s="32"/>
      <c r="M35" s="32"/>
      <c r="N35" s="32"/>
    </row>
    <row r="36" spans="1:14" ht="21.75">
      <c r="A36" s="32"/>
      <c r="B36" s="92"/>
      <c r="C36" s="92"/>
      <c r="D36" s="92"/>
      <c r="E36" s="48" t="s">
        <v>8</v>
      </c>
      <c r="F36" s="43" t="str">
        <f>IF(TABLAS!P15=0," ",TABLAS!P15)</f>
        <v>Programada</v>
      </c>
      <c r="G36" s="43" t="str">
        <f>IF(TABLAS!Q15=0," ",TABLAS!Q15)</f>
        <v>Realizada</v>
      </c>
      <c r="H36" s="92"/>
      <c r="I36" s="92"/>
      <c r="J36" s="92"/>
      <c r="K36" s="92"/>
      <c r="L36" s="32"/>
      <c r="M36" s="32"/>
      <c r="N36" s="32"/>
    </row>
    <row r="37" spans="1:14" ht="21.75">
      <c r="A37" s="32"/>
      <c r="B37" s="92"/>
      <c r="C37" s="92"/>
      <c r="D37" s="45"/>
      <c r="E37" s="94" t="str">
        <f>IF(TABLAS!O16=0," ",TABLAS!O16)</f>
        <v>1er. Trimestre</v>
      </c>
      <c r="F37" s="99">
        <f>IFERROR(GETPIVOTDATA("Programada",TABLAS!$O$15,"Periodo",E37)," ")</f>
        <v>0.93135700422422651</v>
      </c>
      <c r="G37" s="99">
        <f>IFERROR(GETPIVOTDATA("Realizada",TABLAS!$O$15,"Periodo",E37)," ")</f>
        <v>0.90859999999999996</v>
      </c>
      <c r="H37" s="93"/>
      <c r="I37" s="32"/>
      <c r="J37" s="32"/>
      <c r="K37" s="32"/>
      <c r="L37" s="32"/>
      <c r="M37" s="32"/>
      <c r="N37" s="32"/>
    </row>
    <row r="38" spans="1:14" ht="21.75">
      <c r="A38" s="32"/>
      <c r="B38" s="92"/>
      <c r="C38" s="92"/>
      <c r="D38" s="45"/>
      <c r="E38" s="44" t="str">
        <f>IF(TABLAS!O17=0," ",TABLAS!O17)</f>
        <v>2do. Trimestre</v>
      </c>
      <c r="F38" s="99">
        <f>IFERROR(GETPIVOTDATA("Programada",TABLAS!$O$15,"Periodo",E38)," ")</f>
        <v>0.93041692905691509</v>
      </c>
      <c r="G38" s="100">
        <f>IFERROR(GETPIVOTDATA("Realizada",TABLAS!$O$15,"Periodo",E38)," ")</f>
        <v>0</v>
      </c>
      <c r="H38" s="45"/>
      <c r="I38" s="32"/>
      <c r="J38" s="32"/>
      <c r="K38" s="32"/>
      <c r="L38" s="32"/>
      <c r="M38" s="32"/>
      <c r="N38" s="32"/>
    </row>
    <row r="39" spans="1:14" ht="21.75">
      <c r="A39" s="32"/>
      <c r="B39" s="92"/>
      <c r="C39" s="92"/>
      <c r="D39" s="45"/>
      <c r="E39" s="44" t="str">
        <f>IF(TABLAS!O18=0," ",TABLAS!O18)</f>
        <v>3er. Trimestre</v>
      </c>
      <c r="F39" s="99">
        <f>IFERROR(GETPIVOTDATA("Programada",TABLAS!$O$15,"Periodo",E39)," ")</f>
        <v>0.93381012980402145</v>
      </c>
      <c r="G39" s="100">
        <f>IFERROR(GETPIVOTDATA("Realizada",TABLAS!$O$15,"Periodo",E39)," ")</f>
        <v>0</v>
      </c>
      <c r="H39" s="45"/>
      <c r="I39" s="32"/>
      <c r="J39" s="32"/>
      <c r="K39" s="32"/>
      <c r="L39" s="32"/>
      <c r="M39" s="32"/>
      <c r="N39" s="32"/>
    </row>
    <row r="40" spans="1:14" ht="21.75">
      <c r="A40" s="32"/>
      <c r="B40" s="92"/>
      <c r="C40" s="92"/>
      <c r="D40" s="32"/>
      <c r="E40" s="44" t="str">
        <f>IF(TABLAS!O19=0," ",TABLAS!O19)</f>
        <v>4to. Trimestre</v>
      </c>
      <c r="F40" s="99">
        <f>IFERROR(GETPIVOTDATA("Programada",TABLAS!$O$15,"Periodo",E40)," ")</f>
        <v>0.93349183818310866</v>
      </c>
      <c r="G40" s="100">
        <f>IFERROR(GETPIVOTDATA("Realizada",TABLAS!$O$15,"Periodo",E40)," ")</f>
        <v>0</v>
      </c>
      <c r="H40" s="32"/>
      <c r="I40" s="32"/>
      <c r="J40" s="32"/>
      <c r="K40" s="32"/>
      <c r="L40" s="32"/>
      <c r="M40" s="32"/>
      <c r="N40" s="32"/>
    </row>
    <row r="41" spans="1:14" ht="21.75">
      <c r="A41" s="32"/>
      <c r="B41" s="32"/>
      <c r="C41" s="32"/>
      <c r="D41" s="32"/>
      <c r="E41" s="44" t="str">
        <f>IF(TABLAS!O20=0," ",TABLAS!O20)</f>
        <v xml:space="preserve"> </v>
      </c>
      <c r="F41" s="45" t="str">
        <f>IFERROR(GETPIVOTDATA("Programada",TABLAS!$O$15,"Periodo",E41)," ")</f>
        <v xml:space="preserve"> </v>
      </c>
      <c r="G41" s="45" t="str">
        <f>IFERROR(GETPIVOTDATA("Realizada",TABLAS!$O$15,"Periodo",E41)," ")</f>
        <v xml:space="preserve"> </v>
      </c>
      <c r="H41" s="32"/>
      <c r="I41" s="32"/>
      <c r="J41" s="32"/>
      <c r="K41" s="32"/>
      <c r="L41" s="32"/>
      <c r="M41" s="32"/>
      <c r="N41" s="32"/>
    </row>
    <row r="42" spans="1:14" ht="21.75">
      <c r="A42" s="32"/>
      <c r="B42" s="32"/>
      <c r="C42" s="32"/>
      <c r="D42" s="32"/>
      <c r="E42" s="44" t="str">
        <f>IF(TABLAS!O21=0," ",TABLAS!O21)</f>
        <v xml:space="preserve"> </v>
      </c>
      <c r="F42" s="45" t="str">
        <f>IFERROR(GETPIVOTDATA("Programada",TABLAS!$O$15,"Periodo",E42)," ")</f>
        <v xml:space="preserve"> </v>
      </c>
      <c r="G42" s="45" t="str">
        <f>IFERROR(GETPIVOTDATA("Realizada",TABLAS!$O$15,"Periodo",E42)," ")</f>
        <v xml:space="preserve"> </v>
      </c>
      <c r="H42" s="32"/>
      <c r="I42" s="32"/>
      <c r="J42" s="32"/>
      <c r="K42" s="32"/>
      <c r="L42" s="32"/>
      <c r="M42" s="32"/>
      <c r="N42" s="32"/>
    </row>
    <row r="43" spans="1:14" ht="21.75">
      <c r="A43" s="32"/>
      <c r="B43" s="32"/>
      <c r="C43" s="32"/>
      <c r="D43" s="32"/>
      <c r="E43" s="46" t="str">
        <f>IF(TABLAS!O22=0," ",TABLAS!O22)</f>
        <v xml:space="preserve"> </v>
      </c>
      <c r="F43" s="32"/>
      <c r="G43" s="32"/>
      <c r="H43" s="32"/>
      <c r="I43" s="32"/>
      <c r="J43" s="32"/>
      <c r="K43" s="32"/>
      <c r="L43" s="32"/>
      <c r="M43" s="32"/>
      <c r="N43" s="32"/>
    </row>
    <row r="44" spans="1:14" ht="21.75">
      <c r="A44" s="32"/>
      <c r="B44" s="32"/>
      <c r="C44" s="32"/>
      <c r="D44" s="32"/>
      <c r="E44" s="47" t="str">
        <f>IF(TABLAS!O23=0," ",TABLAS!O23)</f>
        <v xml:space="preserve"> </v>
      </c>
      <c r="F44" s="32"/>
      <c r="G44" s="32"/>
      <c r="H44" s="32"/>
      <c r="I44" s="32"/>
      <c r="J44" s="32"/>
      <c r="K44" s="32"/>
      <c r="L44" s="32"/>
      <c r="M44" s="32"/>
      <c r="N44" s="32"/>
    </row>
    <row r="45" spans="1:14" ht="18">
      <c r="A45" s="32"/>
      <c r="B45" s="32"/>
      <c r="C45" s="32"/>
      <c r="D45" s="32"/>
      <c r="E45" s="32"/>
      <c r="F45" s="32"/>
      <c r="G45" s="32"/>
      <c r="H45" s="32"/>
      <c r="I45" s="32"/>
      <c r="J45" s="32"/>
      <c r="K45" s="32"/>
      <c r="L45" s="32"/>
      <c r="M45" s="32"/>
      <c r="N45" s="32"/>
    </row>
    <row r="46" spans="1:14" ht="18">
      <c r="A46" s="32"/>
      <c r="B46" s="32"/>
      <c r="C46" s="32"/>
      <c r="D46" s="32"/>
      <c r="E46" s="32"/>
      <c r="F46" s="32"/>
      <c r="G46" s="32"/>
      <c r="H46" s="32"/>
      <c r="I46" s="32"/>
      <c r="J46" s="32"/>
      <c r="K46" s="32"/>
      <c r="L46" s="32"/>
      <c r="M46" s="32"/>
      <c r="N46" s="32"/>
    </row>
    <row r="47" spans="1:14" ht="18">
      <c r="A47" s="32"/>
      <c r="B47" s="32"/>
      <c r="C47" s="32"/>
      <c r="D47" s="32"/>
      <c r="E47" s="32"/>
      <c r="F47" s="32"/>
      <c r="G47" s="32"/>
      <c r="H47" s="32"/>
      <c r="I47" s="32"/>
      <c r="J47" s="32"/>
      <c r="K47" s="32"/>
      <c r="L47" s="32"/>
      <c r="M47" s="32"/>
      <c r="N47" s="32"/>
    </row>
    <row r="48" spans="1:14" ht="18">
      <c r="A48" s="32"/>
      <c r="B48" s="32"/>
      <c r="C48" s="32"/>
      <c r="D48" s="32"/>
      <c r="E48" s="32"/>
      <c r="F48" s="32"/>
      <c r="G48" s="32"/>
      <c r="H48" s="32"/>
      <c r="I48" s="32"/>
      <c r="J48" s="32"/>
      <c r="K48" s="32"/>
      <c r="L48" s="32"/>
      <c r="M48" s="32"/>
      <c r="N48" s="32"/>
    </row>
    <row r="49" spans="1:14" ht="18">
      <c r="A49" s="32"/>
      <c r="B49" s="32"/>
      <c r="C49" s="32"/>
      <c r="D49" s="32"/>
      <c r="E49" s="32"/>
      <c r="F49" s="32"/>
      <c r="G49" s="32"/>
      <c r="H49" s="32"/>
      <c r="I49" s="32"/>
      <c r="J49" s="32"/>
      <c r="K49" s="32"/>
      <c r="L49" s="32"/>
      <c r="M49" s="32"/>
      <c r="N49" s="32"/>
    </row>
    <row r="50" spans="1:14" ht="18">
      <c r="A50" s="32"/>
      <c r="B50" s="32"/>
      <c r="C50" s="32"/>
      <c r="D50" s="32"/>
      <c r="E50" s="32"/>
      <c r="F50" s="32"/>
      <c r="G50" s="32"/>
      <c r="H50" s="32"/>
      <c r="I50" s="32"/>
      <c r="J50" s="32"/>
      <c r="K50" s="32"/>
      <c r="L50" s="32"/>
      <c r="M50" s="32"/>
      <c r="N50" s="32"/>
    </row>
    <row r="51" spans="1:14" ht="18">
      <c r="A51" s="32"/>
      <c r="B51" s="32"/>
      <c r="C51" s="32"/>
      <c r="D51" s="32"/>
      <c r="E51" s="32"/>
      <c r="F51" s="32"/>
      <c r="G51" s="32"/>
      <c r="H51" s="32"/>
      <c r="I51" s="32"/>
      <c r="J51" s="32"/>
      <c r="K51" s="32"/>
      <c r="L51" s="32"/>
      <c r="M51" s="32"/>
      <c r="N51" s="32"/>
    </row>
    <row r="52" spans="1:14" ht="18">
      <c r="A52" s="32"/>
      <c r="B52" s="32"/>
      <c r="C52" s="32"/>
      <c r="D52" s="32"/>
      <c r="E52" s="32"/>
      <c r="F52" s="32"/>
      <c r="G52" s="32"/>
      <c r="H52" s="32"/>
      <c r="I52" s="32"/>
      <c r="J52" s="32"/>
      <c r="K52" s="32"/>
      <c r="L52" s="32"/>
      <c r="M52" s="32"/>
      <c r="N52" s="32"/>
    </row>
    <row r="53" spans="1:14" ht="18">
      <c r="A53" s="32"/>
      <c r="B53" s="32"/>
      <c r="C53" s="32"/>
      <c r="D53" s="32"/>
      <c r="E53" s="32"/>
      <c r="F53" s="32"/>
      <c r="G53" s="32"/>
      <c r="H53" s="32"/>
      <c r="I53" s="32"/>
      <c r="J53" s="32"/>
      <c r="K53" s="32"/>
      <c r="L53" s="32"/>
      <c r="M53" s="32"/>
      <c r="N53" s="32"/>
    </row>
    <row r="54" spans="1:14" ht="18">
      <c r="A54" s="32"/>
      <c r="B54" s="32"/>
      <c r="C54" s="32"/>
      <c r="D54" s="32"/>
      <c r="E54" s="32"/>
      <c r="F54" s="32"/>
      <c r="G54" s="32"/>
      <c r="H54" s="32"/>
      <c r="I54" s="32"/>
      <c r="J54" s="32"/>
      <c r="K54" s="32"/>
      <c r="L54" s="32"/>
      <c r="M54" s="32"/>
      <c r="N54" s="32"/>
    </row>
    <row r="55" spans="1:14" ht="18">
      <c r="A55" s="32"/>
      <c r="B55" s="32"/>
      <c r="C55" s="32"/>
      <c r="D55" s="32"/>
      <c r="E55" s="32"/>
      <c r="F55" s="32"/>
      <c r="G55" s="32"/>
      <c r="H55" s="32"/>
      <c r="I55" s="32"/>
      <c r="J55" s="32"/>
      <c r="K55" s="32"/>
      <c r="L55" s="32"/>
      <c r="M55" s="32"/>
      <c r="N55" s="32"/>
    </row>
    <row r="56" spans="1:14" ht="18">
      <c r="A56" s="32"/>
      <c r="B56" s="32"/>
      <c r="C56" s="32"/>
      <c r="D56" s="32"/>
      <c r="E56" s="32"/>
      <c r="F56" s="32"/>
      <c r="G56" s="32"/>
      <c r="H56" s="32"/>
      <c r="I56" s="32"/>
      <c r="J56" s="32"/>
      <c r="K56" s="32"/>
      <c r="L56" s="32"/>
      <c r="M56" s="32"/>
      <c r="N56" s="32"/>
    </row>
    <row r="57" spans="1:14" ht="18">
      <c r="A57" s="32"/>
      <c r="B57" s="32"/>
      <c r="C57" s="32"/>
      <c r="D57" s="32"/>
      <c r="E57" s="32"/>
      <c r="F57" s="32"/>
      <c r="G57" s="32"/>
      <c r="H57" s="32"/>
      <c r="I57" s="32"/>
      <c r="J57" s="32"/>
      <c r="K57" s="32"/>
      <c r="L57" s="32"/>
      <c r="M57" s="32"/>
      <c r="N57" s="32"/>
    </row>
    <row r="58" spans="1:14" ht="18">
      <c r="A58" s="32"/>
      <c r="B58" s="32"/>
      <c r="C58" s="32"/>
      <c r="D58" s="32"/>
      <c r="E58" s="32"/>
      <c r="F58" s="32"/>
      <c r="G58" s="32"/>
      <c r="H58" s="32"/>
      <c r="I58" s="32"/>
      <c r="J58" s="32"/>
      <c r="K58" s="32"/>
      <c r="L58" s="32"/>
      <c r="M58" s="32"/>
      <c r="N58" s="32"/>
    </row>
    <row r="59" spans="1:14" ht="18">
      <c r="A59" s="32"/>
      <c r="B59" s="32"/>
      <c r="C59" s="32"/>
      <c r="D59" s="32"/>
      <c r="E59" s="32"/>
      <c r="F59" s="32"/>
      <c r="G59" s="32"/>
      <c r="H59" s="32"/>
      <c r="I59" s="32"/>
      <c r="J59" s="32"/>
      <c r="K59" s="32"/>
      <c r="L59" s="32"/>
      <c r="M59" s="32"/>
      <c r="N59" s="32"/>
    </row>
    <row r="60" spans="1:14" ht="18">
      <c r="A60" s="32"/>
      <c r="B60" s="32"/>
      <c r="C60" s="32"/>
      <c r="D60" s="32"/>
      <c r="E60" s="32"/>
      <c r="F60" s="32"/>
      <c r="G60" s="32"/>
      <c r="H60" s="32"/>
      <c r="I60" s="32"/>
      <c r="J60" s="32"/>
      <c r="K60" s="32"/>
      <c r="L60" s="32"/>
      <c r="M60" s="32"/>
      <c r="N60" s="32"/>
    </row>
    <row r="61" spans="1:14" ht="18">
      <c r="A61" s="32"/>
      <c r="B61" s="32"/>
      <c r="C61" s="32"/>
      <c r="D61" s="32"/>
      <c r="E61" s="32"/>
      <c r="F61" s="32"/>
      <c r="G61" s="32"/>
      <c r="H61" s="32"/>
      <c r="I61" s="32"/>
      <c r="J61" s="32"/>
      <c r="K61" s="32"/>
      <c r="L61" s="32"/>
      <c r="M61" s="32"/>
      <c r="N61" s="32"/>
    </row>
    <row r="62" spans="1:14" ht="18">
      <c r="A62" s="32"/>
      <c r="B62" s="32"/>
      <c r="C62" s="32"/>
      <c r="D62" s="32"/>
      <c r="E62" s="32"/>
      <c r="F62" s="32"/>
      <c r="G62" s="32"/>
      <c r="H62" s="32"/>
      <c r="I62" s="32"/>
      <c r="J62" s="32"/>
      <c r="K62" s="32"/>
      <c r="L62" s="32"/>
      <c r="M62" s="32"/>
      <c r="N62" s="32"/>
    </row>
    <row r="63" spans="1:14" ht="18">
      <c r="A63" s="32"/>
      <c r="B63" s="32"/>
      <c r="C63" s="32"/>
      <c r="D63" s="32"/>
      <c r="E63" s="32"/>
      <c r="F63" s="32"/>
      <c r="G63" s="32"/>
      <c r="H63" s="32"/>
      <c r="I63" s="32"/>
      <c r="J63" s="32"/>
      <c r="K63" s="32"/>
      <c r="L63" s="32"/>
      <c r="M63" s="32"/>
      <c r="N63" s="32"/>
    </row>
    <row r="64" spans="1:14" ht="18">
      <c r="A64" s="32"/>
      <c r="B64" s="32"/>
      <c r="C64" s="32"/>
      <c r="D64" s="32"/>
      <c r="E64" s="32"/>
      <c r="F64" s="32"/>
      <c r="G64" s="32"/>
      <c r="H64" s="32"/>
      <c r="I64" s="32"/>
      <c r="J64" s="32"/>
      <c r="K64" s="32"/>
      <c r="L64" s="32"/>
      <c r="M64" s="32"/>
      <c r="N64" s="32"/>
    </row>
    <row r="65" spans="1:14" ht="18">
      <c r="A65" s="32"/>
      <c r="B65" s="32"/>
      <c r="C65" s="32"/>
      <c r="D65" s="32"/>
      <c r="E65" s="32"/>
      <c r="F65" s="32"/>
      <c r="G65" s="32"/>
      <c r="H65" s="32"/>
      <c r="I65" s="32"/>
      <c r="J65" s="32"/>
      <c r="K65" s="32"/>
      <c r="L65" s="32"/>
      <c r="M65" s="32"/>
      <c r="N65" s="32"/>
    </row>
    <row r="66" spans="1:14" ht="18">
      <c r="A66" s="32"/>
      <c r="B66" s="32"/>
      <c r="C66" s="32"/>
      <c r="D66" s="32"/>
      <c r="E66" s="32"/>
      <c r="F66" s="32"/>
      <c r="G66" s="32"/>
      <c r="H66" s="32"/>
      <c r="I66" s="32"/>
      <c r="J66" s="32"/>
      <c r="K66" s="32"/>
      <c r="L66" s="32"/>
      <c r="M66" s="32"/>
      <c r="N66" s="32"/>
    </row>
    <row r="67" spans="1:14" ht="18">
      <c r="A67" s="32"/>
      <c r="B67" s="32"/>
      <c r="C67" s="32"/>
      <c r="D67" s="32"/>
      <c r="E67" s="32"/>
      <c r="F67" s="32"/>
      <c r="G67" s="32"/>
      <c r="H67" s="32"/>
      <c r="I67" s="32"/>
      <c r="J67" s="32"/>
      <c r="K67" s="32"/>
      <c r="L67" s="32"/>
      <c r="M67" s="32"/>
      <c r="N67" s="32"/>
    </row>
    <row r="68" spans="1:14" ht="18">
      <c r="A68" s="32"/>
      <c r="B68" s="32"/>
      <c r="C68" s="32"/>
      <c r="D68" s="32"/>
      <c r="E68" s="32"/>
      <c r="F68" s="32"/>
      <c r="G68" s="32"/>
      <c r="H68" s="32"/>
      <c r="I68" s="32"/>
      <c r="J68" s="32"/>
      <c r="K68" s="32"/>
      <c r="L68" s="32"/>
      <c r="M68" s="32"/>
      <c r="N68" s="32"/>
    </row>
    <row r="69" spans="1:14" ht="18">
      <c r="A69" s="32"/>
      <c r="B69" s="32"/>
      <c r="C69" s="32"/>
      <c r="D69" s="32"/>
      <c r="E69" s="32"/>
      <c r="F69" s="32"/>
      <c r="G69" s="32"/>
      <c r="H69" s="32"/>
      <c r="I69" s="32"/>
      <c r="J69" s="32"/>
      <c r="K69" s="32"/>
      <c r="L69" s="32"/>
      <c r="M69" s="32"/>
      <c r="N69" s="32"/>
    </row>
    <row r="70" spans="1:14" ht="18">
      <c r="A70" s="32"/>
      <c r="B70" s="32"/>
      <c r="C70" s="32"/>
      <c r="D70" s="32"/>
      <c r="E70" s="32"/>
      <c r="F70" s="32"/>
      <c r="G70" s="32"/>
      <c r="H70" s="32"/>
      <c r="I70" s="32"/>
      <c r="J70" s="32"/>
      <c r="K70" s="32"/>
      <c r="L70" s="32"/>
      <c r="M70" s="32"/>
      <c r="N70" s="32"/>
    </row>
    <row r="71" spans="1:14" ht="18">
      <c r="A71" s="32"/>
      <c r="B71" s="32"/>
      <c r="C71" s="32"/>
      <c r="D71" s="32"/>
      <c r="E71" s="32"/>
      <c r="F71" s="32"/>
      <c r="G71" s="32"/>
      <c r="H71" s="32"/>
      <c r="I71" s="32"/>
      <c r="J71" s="32"/>
      <c r="K71" s="32"/>
      <c r="L71" s="32"/>
      <c r="M71" s="32"/>
      <c r="N71" s="32"/>
    </row>
    <row r="72" spans="1:14" ht="18">
      <c r="A72" s="32"/>
      <c r="B72" s="32"/>
      <c r="C72" s="32"/>
      <c r="D72" s="32"/>
      <c r="E72" s="32"/>
      <c r="F72" s="32"/>
      <c r="G72" s="32"/>
      <c r="H72" s="32"/>
      <c r="I72" s="32"/>
      <c r="J72" s="32"/>
      <c r="K72" s="32"/>
      <c r="L72" s="32"/>
      <c r="M72" s="32"/>
      <c r="N72" s="32"/>
    </row>
    <row r="73" spans="1:14" ht="18">
      <c r="A73" s="32"/>
      <c r="B73" s="32"/>
      <c r="C73" s="32"/>
      <c r="D73" s="32"/>
      <c r="E73" s="32"/>
      <c r="F73" s="32"/>
      <c r="G73" s="32"/>
      <c r="H73" s="32"/>
      <c r="I73" s="32"/>
      <c r="J73" s="32"/>
      <c r="K73" s="32"/>
      <c r="L73" s="32"/>
      <c r="M73" s="32"/>
      <c r="N73" s="32"/>
    </row>
    <row r="74" spans="1:14" ht="18">
      <c r="A74" s="32"/>
      <c r="B74" s="32"/>
      <c r="C74" s="32"/>
      <c r="D74" s="32"/>
      <c r="E74" s="32"/>
      <c r="F74" s="32"/>
      <c r="G74" s="32"/>
      <c r="H74" s="32"/>
      <c r="I74" s="32"/>
      <c r="J74" s="32"/>
      <c r="K74" s="32"/>
      <c r="L74" s="32"/>
      <c r="M74" s="32"/>
      <c r="N74" s="32"/>
    </row>
    <row r="75" spans="1:14" ht="18">
      <c r="A75" s="32"/>
      <c r="B75" s="32"/>
      <c r="C75" s="32"/>
      <c r="D75" s="32"/>
      <c r="E75" s="32"/>
      <c r="F75" s="32"/>
      <c r="G75" s="32"/>
      <c r="H75" s="32"/>
      <c r="I75" s="32"/>
      <c r="J75" s="32"/>
      <c r="K75" s="32"/>
      <c r="L75" s="32"/>
      <c r="M75" s="32"/>
      <c r="N75" s="32"/>
    </row>
    <row r="76" spans="1:14" ht="18">
      <c r="A76" s="32"/>
      <c r="B76" s="32"/>
      <c r="C76" s="32"/>
      <c r="D76" s="32"/>
      <c r="E76" s="32"/>
      <c r="F76" s="32"/>
      <c r="G76" s="32"/>
      <c r="H76" s="32"/>
      <c r="I76" s="32"/>
      <c r="J76" s="32"/>
      <c r="K76" s="32"/>
      <c r="L76" s="32"/>
      <c r="M76" s="32"/>
      <c r="N76" s="32"/>
    </row>
    <row r="77" spans="1:14" ht="18">
      <c r="A77" s="32"/>
      <c r="B77" s="32"/>
      <c r="C77" s="32"/>
      <c r="D77" s="32"/>
      <c r="E77" s="32"/>
      <c r="F77" s="32"/>
      <c r="G77" s="32"/>
      <c r="H77" s="32"/>
      <c r="I77" s="32"/>
      <c r="J77" s="32"/>
      <c r="K77" s="32"/>
      <c r="L77" s="32"/>
      <c r="M77" s="32"/>
      <c r="N77" s="32"/>
    </row>
    <row r="78" spans="1:14" ht="18">
      <c r="A78" s="32"/>
      <c r="B78" s="32"/>
      <c r="C78" s="32"/>
      <c r="D78" s="32"/>
      <c r="E78" s="32"/>
      <c r="F78" s="32"/>
      <c r="G78" s="32"/>
      <c r="H78" s="32"/>
      <c r="I78" s="32"/>
      <c r="J78" s="32"/>
      <c r="K78" s="32"/>
      <c r="L78" s="32"/>
      <c r="M78" s="32"/>
      <c r="N78" s="32"/>
    </row>
    <row r="79" spans="1:14" ht="18">
      <c r="A79" s="32"/>
      <c r="B79" s="32"/>
      <c r="C79" s="32"/>
      <c r="D79" s="32"/>
      <c r="E79" s="32"/>
      <c r="F79" s="32"/>
      <c r="G79" s="32"/>
      <c r="H79" s="32"/>
      <c r="I79" s="32"/>
      <c r="J79" s="32"/>
      <c r="K79" s="32"/>
      <c r="L79" s="32"/>
      <c r="M79" s="32"/>
      <c r="N79" s="32"/>
    </row>
    <row r="80" spans="1:14" ht="18">
      <c r="A80" s="32"/>
      <c r="B80" s="32"/>
      <c r="C80" s="32"/>
      <c r="D80" s="32"/>
      <c r="E80" s="32"/>
      <c r="F80" s="32"/>
      <c r="G80" s="32"/>
      <c r="H80" s="32"/>
      <c r="I80" s="32"/>
      <c r="J80" s="32"/>
      <c r="K80" s="32"/>
      <c r="L80" s="32"/>
      <c r="M80" s="32"/>
      <c r="N80" s="32"/>
    </row>
    <row r="81" spans="1:14" ht="18">
      <c r="A81" s="32"/>
      <c r="B81" s="32"/>
      <c r="C81" s="32"/>
      <c r="D81" s="32"/>
      <c r="E81" s="32"/>
      <c r="F81" s="32"/>
      <c r="G81" s="32"/>
      <c r="H81" s="32"/>
      <c r="I81" s="32"/>
      <c r="J81" s="32"/>
      <c r="K81" s="32"/>
      <c r="L81" s="32"/>
      <c r="M81" s="32"/>
      <c r="N81" s="32"/>
    </row>
    <row r="82" spans="1:14" ht="18">
      <c r="A82" s="32"/>
      <c r="B82" s="32"/>
      <c r="C82" s="32"/>
      <c r="D82" s="32"/>
      <c r="E82" s="32"/>
      <c r="F82" s="32"/>
      <c r="G82" s="32"/>
      <c r="H82" s="32"/>
      <c r="I82" s="32"/>
      <c r="J82" s="32"/>
      <c r="K82" s="32"/>
      <c r="L82" s="32"/>
      <c r="M82" s="32"/>
      <c r="N82" s="32"/>
    </row>
    <row r="83" spans="1:14" ht="18">
      <c r="A83" s="32"/>
      <c r="B83" s="32"/>
      <c r="C83" s="32"/>
      <c r="D83" s="32"/>
      <c r="E83" s="32"/>
      <c r="F83" s="32"/>
      <c r="G83" s="32"/>
      <c r="H83" s="32"/>
      <c r="I83" s="32"/>
      <c r="J83" s="32"/>
      <c r="K83" s="32"/>
      <c r="L83" s="32"/>
      <c r="M83" s="32"/>
      <c r="N83" s="32"/>
    </row>
    <row r="84" spans="1:14" ht="18">
      <c r="A84" s="32"/>
      <c r="B84" s="32"/>
      <c r="C84" s="32"/>
      <c r="D84" s="32"/>
      <c r="E84" s="32"/>
      <c r="F84" s="32"/>
      <c r="G84" s="32"/>
      <c r="H84" s="32"/>
      <c r="I84" s="32"/>
      <c r="J84" s="32"/>
      <c r="K84" s="32"/>
      <c r="L84" s="32"/>
      <c r="M84" s="32"/>
      <c r="N84" s="32"/>
    </row>
    <row r="85" spans="1:14" ht="18">
      <c r="A85" s="32"/>
      <c r="B85" s="32"/>
      <c r="C85" s="32"/>
      <c r="D85" s="32"/>
      <c r="E85" s="32"/>
      <c r="F85" s="32"/>
      <c r="G85" s="32"/>
      <c r="H85" s="32"/>
      <c r="I85" s="32"/>
      <c r="J85" s="32"/>
      <c r="K85" s="32"/>
      <c r="L85" s="32"/>
      <c r="M85" s="32"/>
      <c r="N85" s="32"/>
    </row>
    <row r="86" spans="1:14" ht="18">
      <c r="A86" s="32"/>
      <c r="B86" s="32"/>
      <c r="C86" s="32"/>
      <c r="D86" s="32"/>
      <c r="E86" s="32"/>
      <c r="F86" s="32"/>
      <c r="G86" s="32"/>
      <c r="H86" s="32"/>
      <c r="I86" s="32"/>
      <c r="J86" s="32"/>
      <c r="K86" s="32"/>
      <c r="L86" s="32"/>
      <c r="M86" s="32"/>
      <c r="N86" s="32"/>
    </row>
    <row r="87" spans="1:14" ht="18">
      <c r="A87" s="32"/>
      <c r="B87" s="32"/>
      <c r="C87" s="32"/>
      <c r="D87" s="32"/>
      <c r="E87" s="32"/>
      <c r="F87" s="32"/>
      <c r="G87" s="32"/>
      <c r="H87" s="32"/>
      <c r="I87" s="32"/>
      <c r="J87" s="32"/>
      <c r="K87" s="32"/>
      <c r="L87" s="32"/>
      <c r="M87" s="32"/>
      <c r="N87" s="32"/>
    </row>
    <row r="88" spans="1:14" ht="18">
      <c r="A88" s="32"/>
      <c r="B88" s="32"/>
      <c r="C88" s="32"/>
      <c r="D88" s="32"/>
      <c r="E88" s="32"/>
      <c r="F88" s="32"/>
      <c r="G88" s="32"/>
      <c r="H88" s="32"/>
      <c r="I88" s="32"/>
      <c r="J88" s="32"/>
      <c r="K88" s="32"/>
      <c r="L88" s="32"/>
      <c r="M88" s="32"/>
      <c r="N88" s="32"/>
    </row>
    <row r="89" spans="1:14" ht="18">
      <c r="A89" s="32"/>
      <c r="B89" s="32"/>
      <c r="C89" s="32"/>
      <c r="D89" s="32"/>
      <c r="E89" s="32"/>
      <c r="F89" s="32"/>
      <c r="G89" s="32"/>
      <c r="H89" s="32"/>
      <c r="I89" s="32"/>
      <c r="J89" s="32"/>
      <c r="K89" s="32"/>
      <c r="L89" s="32"/>
      <c r="M89" s="32"/>
      <c r="N89" s="32"/>
    </row>
    <row r="90" spans="1:14" ht="18">
      <c r="A90" s="32"/>
      <c r="B90" s="32"/>
      <c r="C90" s="32"/>
      <c r="D90" s="32"/>
      <c r="E90" s="32"/>
      <c r="F90" s="32"/>
      <c r="G90" s="32"/>
      <c r="H90" s="32"/>
      <c r="I90" s="32"/>
      <c r="J90" s="32"/>
      <c r="K90" s="32"/>
      <c r="L90" s="32"/>
      <c r="M90" s="32"/>
      <c r="N90" s="32"/>
    </row>
    <row r="91" spans="1:14" ht="18">
      <c r="A91" s="32"/>
      <c r="B91" s="32"/>
      <c r="C91" s="32"/>
      <c r="D91" s="32"/>
      <c r="E91" s="32"/>
      <c r="F91" s="32"/>
      <c r="G91" s="32"/>
      <c r="H91" s="32"/>
      <c r="I91" s="32"/>
      <c r="J91" s="32"/>
      <c r="K91" s="32"/>
      <c r="L91" s="32"/>
      <c r="M91" s="32"/>
      <c r="N91" s="32"/>
    </row>
    <row r="92" spans="1:14" ht="18">
      <c r="A92" s="32"/>
      <c r="B92" s="32"/>
      <c r="C92" s="32"/>
      <c r="D92" s="32"/>
      <c r="E92" s="32"/>
      <c r="F92" s="32"/>
      <c r="G92" s="32"/>
      <c r="H92" s="32"/>
      <c r="I92" s="32"/>
      <c r="J92" s="32"/>
      <c r="K92" s="32"/>
      <c r="L92" s="32"/>
      <c r="M92" s="32"/>
      <c r="N92" s="32"/>
    </row>
    <row r="93" spans="1:14" ht="18">
      <c r="A93" s="32"/>
      <c r="B93" s="32"/>
      <c r="C93" s="32"/>
      <c r="D93" s="32"/>
      <c r="E93" s="32"/>
      <c r="F93" s="32"/>
      <c r="G93" s="32"/>
      <c r="H93" s="32"/>
      <c r="I93" s="32"/>
      <c r="J93" s="32"/>
      <c r="K93" s="32"/>
      <c r="L93" s="32"/>
      <c r="M93" s="32"/>
      <c r="N93" s="32"/>
    </row>
    <row r="94" spans="1:14" ht="18">
      <c r="A94" s="32"/>
      <c r="B94" s="32"/>
      <c r="C94" s="32"/>
      <c r="D94" s="32"/>
      <c r="E94" s="32"/>
      <c r="F94" s="32"/>
      <c r="G94" s="32"/>
      <c r="H94" s="32"/>
      <c r="I94" s="32"/>
      <c r="J94" s="32"/>
      <c r="K94" s="32"/>
      <c r="L94" s="32"/>
      <c r="M94" s="32"/>
      <c r="N94" s="32"/>
    </row>
    <row r="95" spans="1:14" ht="18">
      <c r="A95" s="32"/>
      <c r="B95" s="32"/>
      <c r="C95" s="32"/>
      <c r="D95" s="32"/>
      <c r="E95" s="32"/>
      <c r="F95" s="32"/>
      <c r="G95" s="32"/>
      <c r="H95" s="32"/>
      <c r="I95" s="32"/>
      <c r="J95" s="32"/>
      <c r="K95" s="32"/>
      <c r="L95" s="32"/>
      <c r="M95" s="32"/>
      <c r="N95" s="32"/>
    </row>
    <row r="96" spans="1:14" ht="18">
      <c r="A96" s="32"/>
      <c r="B96" s="32"/>
      <c r="C96" s="32"/>
      <c r="D96" s="32"/>
      <c r="E96" s="32"/>
      <c r="F96" s="32"/>
      <c r="G96" s="32"/>
      <c r="H96" s="32"/>
      <c r="I96" s="32"/>
      <c r="J96" s="32"/>
      <c r="K96" s="32"/>
      <c r="L96" s="32"/>
      <c r="M96" s="32"/>
      <c r="N96" s="32"/>
    </row>
    <row r="97" spans="1:14" ht="18">
      <c r="A97" s="32"/>
      <c r="B97" s="32"/>
      <c r="C97" s="32"/>
      <c r="D97" s="32"/>
      <c r="E97" s="32"/>
      <c r="F97" s="32"/>
      <c r="G97" s="32"/>
      <c r="H97" s="32"/>
      <c r="I97" s="32"/>
      <c r="J97" s="32"/>
      <c r="K97" s="32"/>
      <c r="L97" s="32"/>
      <c r="M97" s="32"/>
      <c r="N97" s="32"/>
    </row>
    <row r="98" spans="1:14" ht="18">
      <c r="A98" s="32"/>
      <c r="B98" s="32"/>
      <c r="C98" s="32"/>
      <c r="D98" s="32"/>
      <c r="E98" s="32"/>
      <c r="F98" s="32"/>
      <c r="G98" s="32"/>
      <c r="H98" s="32"/>
      <c r="I98" s="32"/>
      <c r="J98" s="32"/>
      <c r="K98" s="32"/>
      <c r="L98" s="32"/>
      <c r="M98" s="32"/>
      <c r="N98" s="32"/>
    </row>
    <row r="99" spans="1:14" ht="18">
      <c r="A99" s="32"/>
      <c r="B99" s="32"/>
      <c r="C99" s="32"/>
      <c r="D99" s="32"/>
      <c r="E99" s="32"/>
      <c r="F99" s="32"/>
      <c r="G99" s="32"/>
      <c r="H99" s="32"/>
      <c r="I99" s="32"/>
      <c r="J99" s="32"/>
      <c r="K99" s="32"/>
      <c r="L99" s="32"/>
      <c r="M99" s="32"/>
      <c r="N99" s="32"/>
    </row>
    <row r="100" spans="1:14" ht="18">
      <c r="A100" s="32"/>
      <c r="B100" s="32"/>
      <c r="C100" s="32"/>
      <c r="D100" s="32"/>
      <c r="E100" s="32"/>
      <c r="F100" s="32"/>
      <c r="G100" s="32"/>
      <c r="H100" s="32"/>
      <c r="I100" s="32"/>
      <c r="J100" s="32"/>
      <c r="K100" s="32"/>
      <c r="L100" s="32"/>
      <c r="M100" s="32"/>
      <c r="N100" s="32"/>
    </row>
    <row r="101" spans="1:14" ht="18">
      <c r="A101" s="32"/>
      <c r="B101" s="32"/>
      <c r="C101" s="32"/>
      <c r="D101" s="32"/>
      <c r="E101" s="32"/>
      <c r="F101" s="32"/>
      <c r="G101" s="32"/>
      <c r="H101" s="32"/>
      <c r="I101" s="32"/>
      <c r="J101" s="32"/>
      <c r="K101" s="32"/>
      <c r="L101" s="32"/>
      <c r="M101" s="32"/>
      <c r="N101" s="32"/>
    </row>
    <row r="102" spans="1:14" ht="18">
      <c r="A102" s="32"/>
      <c r="B102" s="32"/>
      <c r="C102" s="32"/>
      <c r="D102" s="32"/>
      <c r="E102" s="32"/>
      <c r="F102" s="32"/>
      <c r="G102" s="32"/>
      <c r="H102" s="32"/>
      <c r="I102" s="32"/>
      <c r="J102" s="32"/>
      <c r="K102" s="32"/>
      <c r="L102" s="32"/>
      <c r="M102" s="32"/>
      <c r="N102" s="32"/>
    </row>
    <row r="103" spans="1:14" ht="18">
      <c r="A103" s="32"/>
      <c r="B103" s="32"/>
      <c r="C103" s="32"/>
      <c r="D103" s="32"/>
      <c r="E103" s="32"/>
      <c r="F103" s="32"/>
      <c r="G103" s="32"/>
      <c r="H103" s="32"/>
      <c r="I103" s="32"/>
      <c r="J103" s="32"/>
      <c r="K103" s="32"/>
      <c r="L103" s="32"/>
      <c r="M103" s="32"/>
      <c r="N103" s="32"/>
    </row>
    <row r="104" spans="1:14" ht="18">
      <c r="A104" s="32"/>
      <c r="B104" s="32"/>
      <c r="C104" s="32"/>
      <c r="D104" s="32"/>
      <c r="E104" s="32"/>
      <c r="F104" s="32"/>
      <c r="G104" s="32"/>
      <c r="H104" s="32"/>
      <c r="I104" s="32"/>
      <c r="J104" s="32"/>
      <c r="K104" s="32"/>
      <c r="L104" s="32"/>
      <c r="M104" s="32"/>
      <c r="N104" s="32"/>
    </row>
    <row r="105" spans="1:14" ht="18">
      <c r="A105" s="32"/>
      <c r="B105" s="32"/>
      <c r="C105" s="32"/>
      <c r="D105" s="32"/>
      <c r="E105" s="32"/>
      <c r="F105" s="32"/>
      <c r="G105" s="32"/>
      <c r="H105" s="32"/>
      <c r="I105" s="32"/>
      <c r="J105" s="32"/>
      <c r="K105" s="32"/>
      <c r="L105" s="32"/>
      <c r="M105" s="32"/>
      <c r="N105" s="32"/>
    </row>
    <row r="106" spans="1:14" ht="18">
      <c r="A106" s="32"/>
      <c r="B106" s="32"/>
      <c r="C106" s="32"/>
      <c r="D106" s="32"/>
      <c r="E106" s="32"/>
      <c r="F106" s="32"/>
      <c r="G106" s="32"/>
      <c r="H106" s="32"/>
      <c r="I106" s="32"/>
      <c r="J106" s="32"/>
      <c r="K106" s="32"/>
      <c r="L106" s="32"/>
      <c r="M106" s="32"/>
      <c r="N106" s="32"/>
    </row>
    <row r="107" spans="1:14" ht="18">
      <c r="A107" s="32"/>
      <c r="B107" s="32"/>
      <c r="C107" s="32"/>
      <c r="D107" s="32"/>
      <c r="E107" s="32"/>
      <c r="F107" s="32"/>
      <c r="G107" s="32"/>
      <c r="H107" s="32"/>
      <c r="I107" s="32"/>
      <c r="J107" s="32"/>
      <c r="K107" s="32"/>
      <c r="L107" s="32"/>
      <c r="M107" s="32"/>
      <c r="N107" s="32"/>
    </row>
    <row r="108" spans="1:14" ht="18">
      <c r="A108" s="32"/>
      <c r="B108" s="32"/>
      <c r="C108" s="32"/>
      <c r="D108" s="32"/>
      <c r="E108" s="32"/>
      <c r="F108" s="32"/>
      <c r="G108" s="32"/>
      <c r="H108" s="32"/>
      <c r="I108" s="32"/>
      <c r="J108" s="32"/>
      <c r="K108" s="32"/>
      <c r="L108" s="32"/>
      <c r="M108" s="32"/>
      <c r="N108" s="32"/>
    </row>
    <row r="109" spans="1:14" ht="18">
      <c r="A109" s="32"/>
      <c r="B109" s="32"/>
      <c r="C109" s="32"/>
      <c r="D109" s="32"/>
      <c r="E109" s="32"/>
      <c r="F109" s="32"/>
      <c r="G109" s="32"/>
      <c r="H109" s="32"/>
      <c r="I109" s="32"/>
      <c r="J109" s="32"/>
      <c r="K109" s="32"/>
      <c r="L109" s="32"/>
      <c r="M109" s="32"/>
      <c r="N109" s="32"/>
    </row>
    <row r="110" spans="1:14" ht="18">
      <c r="A110" s="32"/>
      <c r="B110" s="32"/>
      <c r="C110" s="32"/>
      <c r="D110" s="32"/>
      <c r="E110" s="32"/>
      <c r="F110" s="32"/>
      <c r="G110" s="32"/>
      <c r="H110" s="32"/>
      <c r="I110" s="32"/>
      <c r="J110" s="32"/>
      <c r="K110" s="32"/>
      <c r="L110" s="32"/>
      <c r="M110" s="32"/>
      <c r="N110" s="32"/>
    </row>
    <row r="111" spans="1:14" ht="18">
      <c r="A111" s="32"/>
      <c r="B111" s="32"/>
      <c r="C111" s="32"/>
      <c r="D111" s="32"/>
      <c r="E111" s="32"/>
      <c r="F111" s="32"/>
      <c r="G111" s="32"/>
      <c r="H111" s="32"/>
      <c r="I111" s="32"/>
      <c r="J111" s="32"/>
      <c r="K111" s="32"/>
      <c r="L111" s="32"/>
      <c r="M111" s="32"/>
      <c r="N111" s="32"/>
    </row>
    <row r="112" spans="1:14" ht="18">
      <c r="A112" s="32"/>
      <c r="B112" s="32"/>
      <c r="C112" s="32"/>
      <c r="D112" s="32"/>
      <c r="E112" s="32"/>
      <c r="F112" s="32"/>
      <c r="G112" s="32"/>
      <c r="H112" s="32"/>
      <c r="I112" s="32"/>
      <c r="J112" s="32"/>
      <c r="K112" s="32"/>
      <c r="L112" s="32"/>
      <c r="M112" s="32"/>
      <c r="N112" s="32"/>
    </row>
    <row r="113" spans="1:14" ht="18">
      <c r="A113" s="32"/>
      <c r="B113" s="32"/>
      <c r="C113" s="32"/>
      <c r="D113" s="32"/>
      <c r="E113" s="32"/>
      <c r="F113" s="32"/>
      <c r="G113" s="32"/>
      <c r="H113" s="32"/>
      <c r="I113" s="32"/>
      <c r="J113" s="32"/>
      <c r="K113" s="32"/>
      <c r="L113" s="32"/>
      <c r="M113" s="32"/>
      <c r="N113" s="32"/>
    </row>
    <row r="114" spans="1:14" ht="18">
      <c r="A114" s="32"/>
      <c r="B114" s="32"/>
      <c r="C114" s="32"/>
      <c r="D114" s="32"/>
      <c r="E114" s="32"/>
      <c r="F114" s="32"/>
      <c r="G114" s="32"/>
      <c r="H114" s="32"/>
      <c r="I114" s="32"/>
      <c r="J114" s="32"/>
      <c r="K114" s="32"/>
      <c r="L114" s="32"/>
      <c r="M114" s="32"/>
      <c r="N114" s="32"/>
    </row>
    <row r="115" spans="1:14" ht="18">
      <c r="A115" s="32"/>
      <c r="B115" s="32"/>
      <c r="C115" s="32"/>
      <c r="D115" s="32"/>
      <c r="E115" s="32"/>
      <c r="F115" s="32"/>
      <c r="G115" s="32"/>
      <c r="H115" s="32"/>
      <c r="I115" s="32"/>
      <c r="J115" s="32"/>
      <c r="K115" s="32"/>
      <c r="L115" s="32"/>
      <c r="M115" s="32"/>
      <c r="N115" s="32"/>
    </row>
    <row r="116" spans="1:14" ht="18">
      <c r="A116" s="32"/>
      <c r="B116" s="32"/>
      <c r="C116" s="32"/>
      <c r="D116" s="32"/>
      <c r="E116" s="32"/>
      <c r="F116" s="32"/>
      <c r="G116" s="32"/>
      <c r="H116" s="32"/>
      <c r="I116" s="32"/>
      <c r="J116" s="32"/>
      <c r="K116" s="32"/>
      <c r="L116" s="32"/>
      <c r="M116" s="32"/>
      <c r="N116" s="32"/>
    </row>
    <row r="117" spans="1:14" ht="18">
      <c r="A117" s="32"/>
      <c r="B117" s="32"/>
      <c r="C117" s="32"/>
      <c r="D117" s="32"/>
      <c r="E117" s="32"/>
      <c r="F117" s="32"/>
      <c r="G117" s="32"/>
      <c r="H117" s="32"/>
      <c r="I117" s="32"/>
      <c r="J117" s="32"/>
      <c r="K117" s="32"/>
      <c r="L117" s="32"/>
      <c r="M117" s="32"/>
      <c r="N117" s="32"/>
    </row>
    <row r="118" spans="1:14" ht="18">
      <c r="A118" s="32"/>
      <c r="B118" s="32"/>
      <c r="C118" s="32"/>
      <c r="D118" s="32"/>
      <c r="E118" s="32"/>
      <c r="F118" s="32"/>
      <c r="G118" s="32"/>
      <c r="H118" s="32"/>
      <c r="I118" s="32"/>
      <c r="J118" s="32"/>
      <c r="K118" s="32"/>
      <c r="L118" s="32"/>
      <c r="M118" s="32"/>
      <c r="N118" s="32"/>
    </row>
    <row r="119" spans="1:14" ht="18">
      <c r="A119" s="32"/>
      <c r="B119" s="32"/>
      <c r="C119" s="32"/>
      <c r="D119" s="32"/>
      <c r="E119" s="32"/>
      <c r="F119" s="32"/>
      <c r="G119" s="32"/>
      <c r="H119" s="32"/>
      <c r="I119" s="32"/>
      <c r="J119" s="32"/>
      <c r="K119" s="32"/>
      <c r="L119" s="32"/>
      <c r="M119" s="32"/>
      <c r="N119" s="32"/>
    </row>
    <row r="120" spans="1:14" ht="18">
      <c r="A120" s="32"/>
      <c r="B120" s="32"/>
      <c r="C120" s="32"/>
      <c r="D120" s="32"/>
      <c r="E120" s="32"/>
      <c r="F120" s="32"/>
      <c r="G120" s="32"/>
      <c r="H120" s="32"/>
      <c r="I120" s="32"/>
      <c r="J120" s="32"/>
      <c r="K120" s="32"/>
      <c r="L120" s="32"/>
      <c r="M120" s="32"/>
      <c r="N120" s="32"/>
    </row>
    <row r="121" spans="1:14" ht="18">
      <c r="A121" s="32"/>
      <c r="B121" s="32"/>
      <c r="C121" s="32"/>
      <c r="D121" s="32"/>
      <c r="E121" s="32"/>
      <c r="F121" s="32"/>
      <c r="G121" s="32"/>
      <c r="H121" s="32"/>
      <c r="I121" s="32"/>
      <c r="J121" s="32"/>
      <c r="K121" s="32"/>
      <c r="L121" s="32"/>
      <c r="M121" s="32"/>
      <c r="N121" s="32"/>
    </row>
    <row r="122" spans="1:14" ht="18">
      <c r="A122" s="32"/>
      <c r="B122" s="32"/>
      <c r="C122" s="32"/>
      <c r="D122" s="32"/>
      <c r="E122" s="32"/>
      <c r="F122" s="32"/>
      <c r="G122" s="32"/>
      <c r="H122" s="32"/>
      <c r="I122" s="32"/>
      <c r="J122" s="32"/>
      <c r="K122" s="32"/>
      <c r="L122" s="32"/>
      <c r="M122" s="32"/>
      <c r="N122" s="32"/>
    </row>
    <row r="123" spans="1:14" ht="18">
      <c r="A123" s="32"/>
      <c r="B123" s="32"/>
      <c r="C123" s="32"/>
      <c r="D123" s="32"/>
      <c r="E123" s="32"/>
      <c r="F123" s="32"/>
      <c r="G123" s="32"/>
      <c r="H123" s="32"/>
      <c r="I123" s="32"/>
      <c r="J123" s="32"/>
      <c r="K123" s="32"/>
      <c r="L123" s="32"/>
      <c r="M123" s="32"/>
      <c r="N123" s="32"/>
    </row>
    <row r="124" spans="1:14" ht="18">
      <c r="A124" s="32"/>
      <c r="B124" s="32"/>
      <c r="C124" s="32"/>
      <c r="D124" s="32"/>
      <c r="E124" s="32"/>
      <c r="F124" s="32"/>
      <c r="G124" s="32"/>
      <c r="H124" s="32"/>
      <c r="I124" s="32"/>
      <c r="J124" s="32"/>
      <c r="K124" s="32"/>
      <c r="L124" s="32"/>
      <c r="M124" s="32"/>
      <c r="N124" s="32"/>
    </row>
    <row r="125" spans="1:14" ht="18">
      <c r="A125" s="32"/>
      <c r="B125" s="32"/>
      <c r="C125" s="32"/>
      <c r="D125" s="32"/>
      <c r="E125" s="32"/>
      <c r="F125" s="32"/>
      <c r="G125" s="32"/>
      <c r="H125" s="32"/>
      <c r="I125" s="32"/>
      <c r="J125" s="32"/>
      <c r="K125" s="32"/>
      <c r="L125" s="32"/>
      <c r="M125" s="32"/>
      <c r="N125" s="32"/>
    </row>
    <row r="126" spans="1:14" ht="18">
      <c r="A126" s="32"/>
      <c r="B126" s="32"/>
      <c r="C126" s="32"/>
      <c r="D126" s="32"/>
      <c r="E126" s="32"/>
      <c r="F126" s="32"/>
      <c r="G126" s="32"/>
      <c r="H126" s="32"/>
      <c r="I126" s="32"/>
      <c r="J126" s="32"/>
      <c r="K126" s="32"/>
      <c r="L126" s="32"/>
      <c r="M126" s="32"/>
      <c r="N126" s="32"/>
    </row>
    <row r="127" spans="1:14" ht="18">
      <c r="A127" s="32"/>
      <c r="B127" s="32"/>
      <c r="C127" s="32"/>
      <c r="D127" s="32"/>
      <c r="E127" s="32"/>
      <c r="F127" s="32"/>
      <c r="G127" s="32"/>
      <c r="H127" s="32"/>
      <c r="I127" s="32"/>
      <c r="J127" s="32"/>
      <c r="K127" s="32"/>
      <c r="L127" s="32"/>
      <c r="M127" s="32"/>
      <c r="N127" s="32"/>
    </row>
    <row r="128" spans="1:14" ht="18">
      <c r="A128" s="32"/>
      <c r="B128" s="32"/>
      <c r="C128" s="32"/>
      <c r="D128" s="32"/>
      <c r="E128" s="32"/>
      <c r="F128" s="32"/>
      <c r="G128" s="32"/>
      <c r="H128" s="32"/>
      <c r="I128" s="32"/>
      <c r="J128" s="32"/>
      <c r="K128" s="32"/>
      <c r="L128" s="32"/>
      <c r="M128" s="32"/>
      <c r="N128" s="32"/>
    </row>
    <row r="129" spans="1:14" ht="18">
      <c r="A129" s="32"/>
      <c r="B129" s="32"/>
      <c r="C129" s="32"/>
      <c r="D129" s="32"/>
      <c r="E129" s="32"/>
      <c r="F129" s="32"/>
      <c r="G129" s="32"/>
      <c r="H129" s="32"/>
      <c r="I129" s="32"/>
      <c r="J129" s="32"/>
      <c r="K129" s="32"/>
      <c r="L129" s="32"/>
      <c r="M129" s="32"/>
      <c r="N129" s="32"/>
    </row>
    <row r="130" spans="1:14" ht="18">
      <c r="A130" s="32"/>
      <c r="B130" s="32"/>
      <c r="C130" s="32"/>
      <c r="D130" s="32"/>
      <c r="E130" s="32"/>
      <c r="F130" s="32"/>
      <c r="G130" s="32"/>
      <c r="H130" s="32"/>
      <c r="I130" s="32"/>
      <c r="J130" s="32"/>
      <c r="K130" s="32"/>
      <c r="L130" s="32"/>
      <c r="M130" s="32"/>
      <c r="N130" s="32"/>
    </row>
    <row r="131" spans="1:14" ht="18">
      <c r="A131" s="32"/>
      <c r="B131" s="32"/>
      <c r="C131" s="32"/>
      <c r="D131" s="32"/>
      <c r="E131" s="32"/>
      <c r="F131" s="32"/>
      <c r="G131" s="32"/>
      <c r="H131" s="32"/>
      <c r="I131" s="32"/>
      <c r="J131" s="32"/>
      <c r="K131" s="32"/>
      <c r="L131" s="32"/>
      <c r="M131" s="32"/>
      <c r="N131" s="32"/>
    </row>
    <row r="132" spans="1:14" ht="18">
      <c r="A132" s="32"/>
      <c r="B132" s="32"/>
      <c r="C132" s="32"/>
      <c r="D132" s="32"/>
      <c r="E132" s="32"/>
      <c r="F132" s="32"/>
      <c r="G132" s="32"/>
      <c r="H132" s="32"/>
      <c r="I132" s="32"/>
      <c r="J132" s="32"/>
      <c r="K132" s="32"/>
      <c r="L132" s="32"/>
      <c r="M132" s="32"/>
      <c r="N132" s="32"/>
    </row>
    <row r="133" spans="1:14" ht="18">
      <c r="A133" s="32"/>
      <c r="B133" s="32"/>
      <c r="C133" s="32"/>
      <c r="D133" s="32"/>
      <c r="E133" s="32"/>
      <c r="F133" s="32"/>
      <c r="G133" s="32"/>
      <c r="H133" s="32"/>
      <c r="I133" s="32"/>
      <c r="J133" s="32"/>
      <c r="K133" s="32"/>
      <c r="L133" s="32"/>
      <c r="M133" s="32"/>
      <c r="N133" s="32"/>
    </row>
    <row r="134" spans="1:14" ht="18">
      <c r="A134" s="32"/>
      <c r="B134" s="32"/>
      <c r="C134" s="32"/>
      <c r="D134" s="32"/>
      <c r="E134" s="32"/>
      <c r="F134" s="32"/>
      <c r="G134" s="32"/>
      <c r="H134" s="32"/>
      <c r="I134" s="32"/>
      <c r="J134" s="32"/>
      <c r="K134" s="32"/>
      <c r="L134" s="32"/>
      <c r="M134" s="32"/>
      <c r="N134" s="32"/>
    </row>
    <row r="135" spans="1:14" ht="18">
      <c r="A135" s="32"/>
      <c r="B135" s="32"/>
      <c r="C135" s="32"/>
      <c r="D135" s="32"/>
      <c r="E135" s="32"/>
      <c r="F135" s="32"/>
      <c r="G135" s="32"/>
      <c r="H135" s="32"/>
      <c r="I135" s="32"/>
      <c r="J135" s="32"/>
      <c r="K135" s="32"/>
      <c r="L135" s="32"/>
      <c r="M135" s="32"/>
      <c r="N135" s="32"/>
    </row>
    <row r="136" spans="1:14" ht="18">
      <c r="A136" s="32"/>
      <c r="B136" s="32"/>
      <c r="C136" s="32"/>
      <c r="D136" s="32"/>
      <c r="E136" s="32"/>
      <c r="F136" s="32"/>
      <c r="G136" s="32"/>
      <c r="H136" s="32"/>
      <c r="I136" s="32"/>
      <c r="J136" s="32"/>
      <c r="K136" s="32"/>
      <c r="L136" s="32"/>
      <c r="M136" s="32"/>
      <c r="N136" s="32"/>
    </row>
    <row r="137" spans="1:14" ht="18">
      <c r="A137" s="32"/>
      <c r="B137" s="32"/>
      <c r="C137" s="32"/>
      <c r="D137" s="32"/>
      <c r="E137" s="32"/>
      <c r="F137" s="32"/>
      <c r="G137" s="32"/>
      <c r="H137" s="32"/>
      <c r="I137" s="32"/>
      <c r="J137" s="32"/>
      <c r="K137" s="32"/>
      <c r="L137" s="32"/>
      <c r="M137" s="32"/>
      <c r="N137" s="32"/>
    </row>
    <row r="138" spans="1:14" ht="18">
      <c r="A138" s="32"/>
      <c r="B138" s="32"/>
      <c r="C138" s="32"/>
      <c r="D138" s="32"/>
      <c r="E138" s="32"/>
      <c r="F138" s="32"/>
      <c r="G138" s="32"/>
      <c r="H138" s="32"/>
      <c r="I138" s="32"/>
      <c r="J138" s="32"/>
      <c r="K138" s="32"/>
      <c r="L138" s="32"/>
      <c r="M138" s="32"/>
      <c r="N138" s="32"/>
    </row>
    <row r="139" spans="1:14" ht="18">
      <c r="A139" s="32"/>
      <c r="B139" s="32"/>
      <c r="C139" s="32"/>
      <c r="D139" s="32"/>
      <c r="E139" s="32"/>
      <c r="F139" s="32"/>
      <c r="G139" s="32"/>
      <c r="H139" s="32"/>
      <c r="I139" s="32"/>
      <c r="J139" s="32"/>
      <c r="K139" s="32"/>
      <c r="L139" s="32"/>
      <c r="M139" s="32"/>
      <c r="N139" s="32"/>
    </row>
    <row r="140" spans="1:14" ht="18">
      <c r="A140" s="32"/>
      <c r="B140" s="32"/>
      <c r="C140" s="32"/>
      <c r="D140" s="32"/>
      <c r="E140" s="32"/>
      <c r="F140" s="32"/>
      <c r="G140" s="32"/>
      <c r="H140" s="32"/>
      <c r="I140" s="32"/>
      <c r="J140" s="32"/>
      <c r="K140" s="32"/>
      <c r="L140" s="32"/>
      <c r="M140" s="32"/>
      <c r="N140" s="32"/>
    </row>
    <row r="141" spans="1:14" ht="18">
      <c r="A141" s="32"/>
      <c r="B141" s="32"/>
      <c r="C141" s="32"/>
      <c r="D141" s="32"/>
      <c r="E141" s="32"/>
      <c r="F141" s="32"/>
      <c r="G141" s="32"/>
      <c r="H141" s="32"/>
      <c r="I141" s="32"/>
      <c r="J141" s="32"/>
      <c r="K141" s="32"/>
      <c r="L141" s="32"/>
      <c r="M141" s="32"/>
      <c r="N141" s="32"/>
    </row>
    <row r="142" spans="1:14" ht="18">
      <c r="A142" s="32"/>
      <c r="B142" s="32"/>
      <c r="C142" s="32"/>
      <c r="D142" s="32"/>
      <c r="E142" s="32"/>
      <c r="F142" s="32"/>
      <c r="G142" s="32"/>
      <c r="H142" s="32"/>
      <c r="I142" s="32"/>
      <c r="J142" s="32"/>
      <c r="K142" s="32"/>
      <c r="L142" s="32"/>
      <c r="M142" s="32"/>
      <c r="N142" s="32"/>
    </row>
    <row r="143" spans="1:14" ht="18">
      <c r="A143" s="32"/>
      <c r="B143" s="32"/>
      <c r="C143" s="32"/>
      <c r="D143" s="32"/>
      <c r="E143" s="32"/>
      <c r="F143" s="32"/>
      <c r="G143" s="32"/>
      <c r="H143" s="32"/>
      <c r="I143" s="32"/>
      <c r="J143" s="32"/>
      <c r="K143" s="32"/>
      <c r="L143" s="32"/>
      <c r="M143" s="32"/>
      <c r="N143" s="32"/>
    </row>
    <row r="144" spans="1:14" ht="18">
      <c r="A144" s="32"/>
      <c r="B144" s="32"/>
      <c r="C144" s="32"/>
      <c r="D144" s="32"/>
      <c r="E144" s="32"/>
      <c r="F144" s="32"/>
      <c r="G144" s="32"/>
      <c r="H144" s="32"/>
      <c r="I144" s="32"/>
      <c r="J144" s="32"/>
      <c r="K144" s="32"/>
      <c r="L144" s="32"/>
      <c r="M144" s="32"/>
      <c r="N144" s="32"/>
    </row>
    <row r="145" spans="1:14" ht="18">
      <c r="A145" s="32"/>
      <c r="B145" s="32"/>
      <c r="C145" s="32"/>
      <c r="D145" s="32"/>
      <c r="E145" s="32"/>
      <c r="F145" s="32"/>
      <c r="G145" s="32"/>
      <c r="H145" s="32"/>
      <c r="I145" s="32"/>
      <c r="J145" s="32"/>
      <c r="K145" s="32"/>
      <c r="L145" s="32"/>
      <c r="M145" s="32"/>
      <c r="N145" s="32"/>
    </row>
    <row r="146" spans="1:14" ht="18">
      <c r="A146" s="32"/>
      <c r="B146" s="32"/>
      <c r="C146" s="32"/>
      <c r="D146" s="32"/>
      <c r="E146" s="32"/>
      <c r="F146" s="32"/>
      <c r="G146" s="32"/>
      <c r="H146" s="32"/>
      <c r="I146" s="32"/>
      <c r="J146" s="32"/>
      <c r="K146" s="32"/>
      <c r="L146" s="32"/>
      <c r="M146" s="32"/>
      <c r="N146" s="32"/>
    </row>
    <row r="147" spans="1:14" ht="18">
      <c r="A147" s="32"/>
      <c r="B147" s="32"/>
      <c r="C147" s="32"/>
      <c r="D147" s="32"/>
      <c r="E147" s="32"/>
      <c r="F147" s="32"/>
      <c r="G147" s="32"/>
      <c r="H147" s="32"/>
      <c r="I147" s="32"/>
      <c r="J147" s="32"/>
      <c r="K147" s="32"/>
      <c r="L147" s="32"/>
      <c r="M147" s="32"/>
      <c r="N147" s="32"/>
    </row>
    <row r="148" spans="1:14" ht="18">
      <c r="A148" s="32"/>
      <c r="B148" s="32"/>
      <c r="C148" s="32"/>
      <c r="D148" s="32"/>
      <c r="E148" s="32"/>
      <c r="F148" s="32"/>
      <c r="G148" s="32"/>
      <c r="H148" s="32"/>
      <c r="I148" s="32"/>
      <c r="J148" s="32"/>
      <c r="K148" s="32"/>
      <c r="L148" s="32"/>
      <c r="M148" s="32"/>
      <c r="N148" s="32"/>
    </row>
    <row r="149" spans="1:14" ht="18">
      <c r="A149" s="32"/>
      <c r="B149" s="32"/>
      <c r="C149" s="32"/>
      <c r="D149" s="32"/>
      <c r="E149" s="32"/>
      <c r="F149" s="32"/>
      <c r="G149" s="32"/>
      <c r="H149" s="32"/>
      <c r="I149" s="32"/>
      <c r="J149" s="32"/>
      <c r="K149" s="32"/>
      <c r="L149" s="32"/>
      <c r="M149" s="32"/>
      <c r="N149" s="32"/>
    </row>
    <row r="150" spans="1:14" ht="18">
      <c r="A150" s="32"/>
      <c r="B150" s="32"/>
      <c r="C150" s="32"/>
      <c r="D150" s="32"/>
      <c r="E150" s="32"/>
      <c r="F150" s="32"/>
      <c r="G150" s="32"/>
      <c r="H150" s="32"/>
      <c r="I150" s="32"/>
      <c r="J150" s="32"/>
      <c r="K150" s="32"/>
      <c r="L150" s="32"/>
      <c r="M150" s="32"/>
      <c r="N150" s="32"/>
    </row>
    <row r="151" spans="1:14" ht="18">
      <c r="A151" s="32"/>
      <c r="B151" s="32"/>
      <c r="C151" s="32"/>
      <c r="D151" s="32"/>
      <c r="E151" s="32"/>
      <c r="F151" s="32"/>
      <c r="G151" s="32"/>
      <c r="H151" s="32"/>
      <c r="I151" s="32"/>
      <c r="J151" s="32"/>
      <c r="K151" s="32"/>
      <c r="L151" s="32"/>
      <c r="M151" s="32"/>
      <c r="N151" s="32"/>
    </row>
    <row r="152" spans="1:14" ht="18">
      <c r="A152" s="32"/>
      <c r="B152" s="32"/>
      <c r="C152" s="32"/>
      <c r="D152" s="32"/>
      <c r="E152" s="32"/>
      <c r="F152" s="32"/>
      <c r="G152" s="32"/>
      <c r="H152" s="32"/>
      <c r="I152" s="32"/>
      <c r="J152" s="32"/>
      <c r="K152" s="32"/>
      <c r="L152" s="32"/>
      <c r="M152" s="32"/>
      <c r="N152" s="32"/>
    </row>
    <row r="153" spans="1:14" ht="18">
      <c r="A153" s="32"/>
      <c r="B153" s="32"/>
      <c r="C153" s="32"/>
      <c r="D153" s="32"/>
      <c r="E153" s="32"/>
      <c r="F153" s="32"/>
      <c r="G153" s="32"/>
      <c r="H153" s="32"/>
      <c r="I153" s="32"/>
      <c r="J153" s="32"/>
      <c r="K153" s="32"/>
      <c r="L153" s="32"/>
      <c r="M153" s="32"/>
      <c r="N153" s="32"/>
    </row>
    <row r="154" spans="1:14" ht="18">
      <c r="A154" s="32"/>
      <c r="B154" s="32"/>
      <c r="C154" s="32"/>
      <c r="D154" s="32"/>
      <c r="E154" s="32"/>
      <c r="F154" s="32"/>
      <c r="G154" s="32"/>
      <c r="H154" s="32"/>
      <c r="I154" s="32"/>
      <c r="J154" s="32"/>
      <c r="K154" s="32"/>
      <c r="L154" s="32"/>
      <c r="M154" s="32"/>
      <c r="N154" s="32"/>
    </row>
    <row r="155" spans="1:14" ht="18">
      <c r="A155" s="32"/>
      <c r="B155" s="32"/>
      <c r="C155" s="32"/>
      <c r="D155" s="32"/>
      <c r="E155" s="32"/>
      <c r="F155" s="32"/>
      <c r="G155" s="32"/>
      <c r="H155" s="32"/>
      <c r="I155" s="32"/>
      <c r="J155" s="32"/>
      <c r="K155" s="32"/>
      <c r="L155" s="32"/>
      <c r="M155" s="32"/>
      <c r="N155" s="32"/>
    </row>
    <row r="156" spans="1:14" ht="18">
      <c r="A156" s="32"/>
      <c r="B156" s="32"/>
      <c r="C156" s="32"/>
      <c r="D156" s="32"/>
      <c r="E156" s="32"/>
      <c r="F156" s="32"/>
      <c r="G156" s="32"/>
      <c r="H156" s="32"/>
      <c r="I156" s="32"/>
      <c r="J156" s="32"/>
      <c r="K156" s="32"/>
      <c r="L156" s="32"/>
      <c r="M156" s="32"/>
      <c r="N156" s="32"/>
    </row>
    <row r="157" spans="1:14" ht="18">
      <c r="A157" s="32"/>
      <c r="B157" s="32"/>
      <c r="C157" s="32"/>
      <c r="D157" s="32"/>
      <c r="E157" s="32"/>
      <c r="F157" s="32"/>
      <c r="G157" s="32"/>
      <c r="H157" s="32"/>
      <c r="I157" s="32"/>
      <c r="J157" s="32"/>
      <c r="K157" s="32"/>
      <c r="L157" s="32"/>
      <c r="M157" s="32"/>
      <c r="N157" s="32"/>
    </row>
    <row r="158" spans="1:14" ht="18">
      <c r="A158" s="32"/>
      <c r="B158" s="32"/>
      <c r="C158" s="32"/>
      <c r="D158" s="32"/>
      <c r="E158" s="32"/>
      <c r="F158" s="32"/>
      <c r="G158" s="32"/>
      <c r="H158" s="32"/>
      <c r="I158" s="32"/>
      <c r="J158" s="32"/>
      <c r="K158" s="32"/>
      <c r="L158" s="32"/>
      <c r="M158" s="32"/>
      <c r="N158" s="32"/>
    </row>
    <row r="159" spans="1:14" ht="18">
      <c r="A159" s="32"/>
      <c r="B159" s="32"/>
      <c r="C159" s="32"/>
      <c r="D159" s="32"/>
      <c r="E159" s="32"/>
      <c r="F159" s="32"/>
      <c r="G159" s="32"/>
      <c r="H159" s="32"/>
      <c r="I159" s="32"/>
      <c r="J159" s="32"/>
      <c r="K159" s="32"/>
      <c r="L159" s="32"/>
      <c r="M159" s="32"/>
      <c r="N159" s="32"/>
    </row>
    <row r="160" spans="1:14" ht="18">
      <c r="A160" s="32"/>
      <c r="B160" s="32"/>
      <c r="C160" s="32"/>
      <c r="D160" s="32"/>
      <c r="E160" s="32"/>
      <c r="F160" s="32"/>
      <c r="G160" s="32"/>
      <c r="H160" s="32"/>
      <c r="I160" s="32"/>
      <c r="J160" s="32"/>
      <c r="K160" s="32"/>
      <c r="L160" s="32"/>
      <c r="M160" s="32"/>
      <c r="N160" s="32"/>
    </row>
    <row r="161" spans="1:14" ht="18">
      <c r="A161" s="32"/>
      <c r="B161" s="32"/>
      <c r="C161" s="32"/>
      <c r="D161" s="32"/>
      <c r="E161" s="32"/>
      <c r="F161" s="32"/>
      <c r="G161" s="32"/>
      <c r="H161" s="32"/>
      <c r="I161" s="32"/>
      <c r="J161" s="32"/>
      <c r="K161" s="32"/>
      <c r="L161" s="32"/>
      <c r="M161" s="32"/>
      <c r="N161" s="32"/>
    </row>
    <row r="162" spans="1:14" ht="18">
      <c r="A162" s="32"/>
      <c r="B162" s="32"/>
      <c r="C162" s="32"/>
      <c r="D162" s="32"/>
      <c r="E162" s="32"/>
      <c r="F162" s="32"/>
      <c r="G162" s="32"/>
      <c r="H162" s="32"/>
      <c r="I162" s="32"/>
      <c r="J162" s="32"/>
      <c r="K162" s="32"/>
      <c r="L162" s="32"/>
      <c r="M162" s="32"/>
      <c r="N162" s="32"/>
    </row>
    <row r="163" spans="1:14" ht="18">
      <c r="A163" s="32"/>
      <c r="B163" s="32"/>
      <c r="C163" s="32"/>
      <c r="D163" s="32"/>
      <c r="E163" s="32"/>
      <c r="F163" s="32"/>
      <c r="G163" s="32"/>
      <c r="H163" s="32"/>
      <c r="I163" s="32"/>
      <c r="J163" s="32"/>
      <c r="K163" s="32"/>
      <c r="L163" s="32"/>
      <c r="M163" s="32"/>
      <c r="N163" s="32"/>
    </row>
    <row r="164" spans="1:14" ht="18">
      <c r="A164" s="32"/>
      <c r="B164" s="32"/>
      <c r="C164" s="32"/>
      <c r="D164" s="32"/>
      <c r="E164" s="32"/>
      <c r="F164" s="32"/>
      <c r="G164" s="32"/>
      <c r="H164" s="32"/>
      <c r="I164" s="32"/>
      <c r="J164" s="32"/>
      <c r="K164" s="32"/>
      <c r="L164" s="32"/>
      <c r="M164" s="32"/>
      <c r="N164" s="32"/>
    </row>
    <row r="165" spans="1:14" ht="18">
      <c r="A165" s="32"/>
      <c r="B165" s="32"/>
      <c r="C165" s="32"/>
      <c r="D165" s="32"/>
      <c r="E165" s="32"/>
      <c r="F165" s="32"/>
      <c r="G165" s="32"/>
      <c r="H165" s="32"/>
      <c r="I165" s="32"/>
      <c r="J165" s="32"/>
      <c r="K165" s="32"/>
      <c r="L165" s="32"/>
      <c r="M165" s="32"/>
      <c r="N165" s="32"/>
    </row>
    <row r="166" spans="1:14" ht="18">
      <c r="A166" s="32"/>
      <c r="B166" s="32"/>
      <c r="C166" s="32"/>
      <c r="D166" s="32"/>
      <c r="E166" s="32"/>
      <c r="F166" s="32"/>
      <c r="G166" s="32"/>
      <c r="H166" s="32"/>
      <c r="I166" s="32"/>
      <c r="J166" s="32"/>
      <c r="K166" s="32"/>
      <c r="L166" s="32"/>
      <c r="M166" s="32"/>
      <c r="N166" s="32"/>
    </row>
    <row r="167" spans="1:14" ht="18">
      <c r="A167" s="32"/>
      <c r="B167" s="32"/>
      <c r="C167" s="32"/>
      <c r="D167" s="32"/>
      <c r="E167" s="32"/>
      <c r="F167" s="32"/>
      <c r="G167" s="32"/>
      <c r="H167" s="32"/>
      <c r="I167" s="32"/>
      <c r="J167" s="32"/>
      <c r="K167" s="32"/>
      <c r="L167" s="32"/>
      <c r="M167" s="32"/>
      <c r="N167" s="32"/>
    </row>
    <row r="168" spans="1:14" ht="18">
      <c r="A168" s="32"/>
      <c r="B168" s="32"/>
      <c r="C168" s="32"/>
      <c r="D168" s="32"/>
      <c r="E168" s="32"/>
      <c r="F168" s="32"/>
      <c r="G168" s="32"/>
      <c r="H168" s="32"/>
      <c r="I168" s="32"/>
      <c r="J168" s="32"/>
      <c r="K168" s="32"/>
      <c r="L168" s="32"/>
      <c r="M168" s="32"/>
      <c r="N168" s="32"/>
    </row>
    <row r="169" spans="1:14" ht="18">
      <c r="A169" s="32"/>
      <c r="B169" s="32"/>
      <c r="C169" s="32"/>
      <c r="D169" s="32"/>
      <c r="E169" s="32"/>
      <c r="F169" s="32"/>
      <c r="G169" s="32"/>
      <c r="H169" s="32"/>
      <c r="I169" s="32"/>
      <c r="J169" s="32"/>
      <c r="K169" s="32"/>
      <c r="L169" s="32"/>
      <c r="M169" s="32"/>
      <c r="N169" s="32"/>
    </row>
    <row r="170" spans="1:14" ht="18">
      <c r="A170" s="32"/>
      <c r="B170" s="32"/>
      <c r="C170" s="32"/>
      <c r="D170" s="32"/>
      <c r="E170" s="32"/>
      <c r="F170" s="32"/>
      <c r="G170" s="32"/>
      <c r="H170" s="32"/>
      <c r="I170" s="32"/>
      <c r="J170" s="32"/>
      <c r="K170" s="32"/>
      <c r="L170" s="32"/>
      <c r="M170" s="32"/>
      <c r="N170" s="32"/>
    </row>
    <row r="171" spans="1:14" ht="18">
      <c r="A171" s="32"/>
      <c r="B171" s="32"/>
      <c r="C171" s="32"/>
      <c r="D171" s="32"/>
      <c r="E171" s="32"/>
      <c r="F171" s="32"/>
      <c r="G171" s="32"/>
      <c r="H171" s="32"/>
      <c r="I171" s="32"/>
      <c r="J171" s="32"/>
      <c r="K171" s="32"/>
      <c r="L171" s="32"/>
      <c r="M171" s="32"/>
      <c r="N171" s="32"/>
    </row>
    <row r="172" spans="1:14" ht="18">
      <c r="A172" s="32"/>
      <c r="B172" s="32"/>
      <c r="C172" s="32"/>
      <c r="D172" s="32"/>
      <c r="E172" s="32"/>
      <c r="F172" s="32"/>
      <c r="G172" s="32"/>
      <c r="H172" s="32"/>
      <c r="I172" s="32"/>
      <c r="J172" s="32"/>
      <c r="K172" s="32"/>
      <c r="L172" s="32"/>
      <c r="M172" s="32"/>
      <c r="N172" s="32"/>
    </row>
    <row r="173" spans="1:14" ht="18">
      <c r="A173" s="32"/>
      <c r="B173" s="32"/>
      <c r="C173" s="32"/>
      <c r="D173" s="32"/>
      <c r="E173" s="32"/>
      <c r="F173" s="32"/>
      <c r="G173" s="32"/>
      <c r="H173" s="32"/>
      <c r="I173" s="32"/>
      <c r="J173" s="32"/>
      <c r="K173" s="32"/>
      <c r="L173" s="32"/>
      <c r="M173" s="32"/>
      <c r="N173" s="32"/>
    </row>
    <row r="174" spans="1:14" ht="18">
      <c r="A174" s="32"/>
      <c r="B174" s="32"/>
      <c r="C174" s="32"/>
      <c r="D174" s="32"/>
      <c r="E174" s="32"/>
      <c r="F174" s="32"/>
      <c r="G174" s="32"/>
      <c r="H174" s="32"/>
      <c r="I174" s="32"/>
      <c r="J174" s="32"/>
      <c r="K174" s="32"/>
      <c r="L174" s="32"/>
      <c r="M174" s="32"/>
      <c r="N174" s="32"/>
    </row>
    <row r="175" spans="1:14" ht="18">
      <c r="A175" s="32"/>
      <c r="B175" s="32"/>
      <c r="C175" s="32"/>
      <c r="D175" s="32"/>
      <c r="E175" s="32"/>
      <c r="F175" s="32"/>
      <c r="G175" s="32"/>
      <c r="H175" s="32"/>
      <c r="I175" s="32"/>
      <c r="J175" s="32"/>
      <c r="K175" s="32"/>
      <c r="L175" s="32"/>
      <c r="M175" s="32"/>
      <c r="N175" s="32"/>
    </row>
    <row r="176" spans="1:14" ht="18">
      <c r="A176" s="32"/>
      <c r="B176" s="32"/>
      <c r="C176" s="32"/>
      <c r="D176" s="32"/>
      <c r="E176" s="32"/>
      <c r="F176" s="32"/>
      <c r="G176" s="32"/>
      <c r="H176" s="32"/>
      <c r="I176" s="32"/>
      <c r="J176" s="32"/>
      <c r="K176" s="32"/>
      <c r="L176" s="32"/>
      <c r="M176" s="32"/>
      <c r="N176" s="32"/>
    </row>
    <row r="177" spans="1:14" ht="18">
      <c r="A177" s="32"/>
      <c r="B177" s="32"/>
      <c r="C177" s="32"/>
      <c r="D177" s="32"/>
      <c r="E177" s="32"/>
      <c r="F177" s="32"/>
      <c r="G177" s="32"/>
      <c r="H177" s="32"/>
      <c r="I177" s="32"/>
      <c r="J177" s="32"/>
      <c r="K177" s="32"/>
      <c r="L177" s="32"/>
      <c r="M177" s="32"/>
      <c r="N177" s="32"/>
    </row>
    <row r="178" spans="1:14" ht="18">
      <c r="A178" s="32"/>
      <c r="B178" s="32"/>
      <c r="C178" s="32"/>
      <c r="D178" s="32"/>
      <c r="E178" s="32"/>
      <c r="F178" s="32"/>
      <c r="G178" s="32"/>
      <c r="H178" s="32"/>
      <c r="I178" s="32"/>
      <c r="J178" s="32"/>
      <c r="K178" s="32"/>
      <c r="L178" s="32"/>
      <c r="M178" s="32"/>
      <c r="N178" s="32"/>
    </row>
    <row r="179" spans="1:14" ht="18">
      <c r="A179" s="32"/>
      <c r="B179" s="32"/>
      <c r="C179" s="32"/>
      <c r="D179" s="32"/>
      <c r="E179" s="32"/>
      <c r="F179" s="32"/>
      <c r="G179" s="32"/>
      <c r="H179" s="32"/>
      <c r="I179" s="32"/>
      <c r="J179" s="32"/>
      <c r="K179" s="32"/>
      <c r="L179" s="32"/>
      <c r="M179" s="32"/>
      <c r="N179" s="32"/>
    </row>
    <row r="180" spans="1:14" ht="18">
      <c r="A180" s="32"/>
      <c r="B180" s="32"/>
      <c r="C180" s="32"/>
      <c r="D180" s="32"/>
      <c r="E180" s="32"/>
      <c r="F180" s="32"/>
      <c r="G180" s="32"/>
      <c r="H180" s="32"/>
      <c r="I180" s="32"/>
      <c r="J180" s="32"/>
      <c r="K180" s="32"/>
      <c r="L180" s="32"/>
      <c r="M180" s="32"/>
      <c r="N180" s="32"/>
    </row>
    <row r="181" spans="1:14" ht="18">
      <c r="A181" s="32"/>
      <c r="B181" s="32"/>
      <c r="C181" s="32"/>
      <c r="D181" s="32"/>
      <c r="E181" s="32"/>
      <c r="F181" s="32"/>
      <c r="G181" s="32"/>
      <c r="H181" s="32"/>
      <c r="I181" s="32"/>
      <c r="J181" s="32"/>
      <c r="K181" s="32"/>
      <c r="L181" s="32"/>
      <c r="M181" s="32"/>
      <c r="N181" s="32"/>
    </row>
    <row r="182" spans="1:14" ht="18">
      <c r="A182" s="32"/>
      <c r="B182" s="32"/>
      <c r="C182" s="32"/>
      <c r="D182" s="32"/>
      <c r="E182" s="32"/>
      <c r="F182" s="32"/>
      <c r="G182" s="32"/>
      <c r="H182" s="32"/>
      <c r="I182" s="32"/>
      <c r="J182" s="32"/>
      <c r="K182" s="32"/>
      <c r="L182" s="32"/>
      <c r="M182" s="32"/>
      <c r="N182" s="32"/>
    </row>
    <row r="183" spans="1:14" ht="18">
      <c r="A183" s="32"/>
      <c r="B183" s="32"/>
      <c r="C183" s="32"/>
      <c r="D183" s="32"/>
      <c r="E183" s="32"/>
      <c r="F183" s="32"/>
      <c r="G183" s="32"/>
      <c r="H183" s="32"/>
      <c r="I183" s="32"/>
      <c r="J183" s="32"/>
      <c r="K183" s="32"/>
      <c r="L183" s="32"/>
      <c r="M183" s="32"/>
      <c r="N183" s="32"/>
    </row>
    <row r="184" spans="1:14" ht="18">
      <c r="A184" s="32"/>
      <c r="B184" s="32"/>
      <c r="C184" s="32"/>
      <c r="D184" s="32"/>
      <c r="E184" s="32"/>
      <c r="F184" s="32"/>
      <c r="G184" s="32"/>
      <c r="H184" s="32"/>
      <c r="I184" s="32"/>
      <c r="J184" s="32"/>
      <c r="K184" s="32"/>
      <c r="L184" s="32"/>
      <c r="M184" s="32"/>
      <c r="N184" s="32"/>
    </row>
    <row r="185" spans="1:14" ht="18">
      <c r="A185" s="32"/>
      <c r="B185" s="32"/>
      <c r="C185" s="32"/>
      <c r="D185" s="32"/>
      <c r="E185" s="32"/>
      <c r="F185" s="32"/>
      <c r="G185" s="32"/>
      <c r="H185" s="32"/>
      <c r="I185" s="32"/>
      <c r="J185" s="32"/>
      <c r="K185" s="32"/>
      <c r="L185" s="32"/>
      <c r="M185" s="32"/>
      <c r="N185" s="32"/>
    </row>
    <row r="186" spans="1:14" ht="18">
      <c r="A186" s="32"/>
      <c r="B186" s="32"/>
      <c r="C186" s="32"/>
      <c r="D186" s="32"/>
      <c r="E186" s="32"/>
      <c r="F186" s="32"/>
      <c r="G186" s="32"/>
      <c r="H186" s="32"/>
      <c r="I186" s="32"/>
      <c r="J186" s="32"/>
      <c r="K186" s="32"/>
      <c r="L186" s="32"/>
      <c r="M186" s="32"/>
      <c r="N186" s="32"/>
    </row>
    <row r="187" spans="1:14" ht="18">
      <c r="A187" s="32"/>
      <c r="B187" s="32"/>
      <c r="C187" s="32"/>
      <c r="D187" s="32"/>
      <c r="E187" s="32"/>
      <c r="F187" s="32"/>
      <c r="G187" s="32"/>
      <c r="H187" s="32"/>
      <c r="I187" s="32"/>
      <c r="J187" s="32"/>
      <c r="K187" s="32"/>
      <c r="L187" s="32"/>
      <c r="M187" s="32"/>
      <c r="N187" s="32"/>
    </row>
    <row r="188" spans="1:14" ht="18">
      <c r="A188" s="32"/>
      <c r="B188" s="32"/>
      <c r="C188" s="32"/>
      <c r="D188" s="32"/>
      <c r="E188" s="32"/>
      <c r="F188" s="32"/>
      <c r="G188" s="32"/>
      <c r="H188" s="32"/>
      <c r="I188" s="32"/>
      <c r="J188" s="32"/>
      <c r="K188" s="32"/>
      <c r="L188" s="32"/>
      <c r="M188" s="32"/>
      <c r="N188" s="32"/>
    </row>
    <row r="189" spans="1:14" ht="18">
      <c r="A189" s="32"/>
      <c r="B189" s="32"/>
      <c r="C189" s="32"/>
      <c r="D189" s="32"/>
      <c r="E189" s="32"/>
      <c r="F189" s="32"/>
      <c r="G189" s="32"/>
      <c r="H189" s="32"/>
      <c r="I189" s="32"/>
      <c r="J189" s="32"/>
      <c r="K189" s="32"/>
      <c r="L189" s="32"/>
      <c r="M189" s="32"/>
      <c r="N189" s="32"/>
    </row>
    <row r="190" spans="1:14" ht="18">
      <c r="A190" s="32"/>
      <c r="B190" s="32"/>
      <c r="C190" s="32"/>
      <c r="D190" s="32"/>
      <c r="E190" s="32"/>
      <c r="F190" s="32"/>
      <c r="G190" s="32"/>
      <c r="H190" s="32"/>
      <c r="I190" s="32"/>
      <c r="J190" s="32"/>
      <c r="K190" s="32"/>
      <c r="L190" s="32"/>
      <c r="M190" s="32"/>
      <c r="N190" s="32"/>
    </row>
    <row r="191" spans="1:14" ht="18">
      <c r="A191" s="32"/>
      <c r="B191" s="32"/>
      <c r="C191" s="32"/>
      <c r="D191" s="32"/>
      <c r="E191" s="32"/>
      <c r="F191" s="32"/>
      <c r="G191" s="32"/>
      <c r="H191" s="32"/>
      <c r="I191" s="32"/>
      <c r="J191" s="32"/>
      <c r="K191" s="32"/>
      <c r="L191" s="32"/>
      <c r="M191" s="32"/>
      <c r="N191" s="32"/>
    </row>
    <row r="192" spans="1:14" ht="18">
      <c r="A192" s="32"/>
      <c r="B192" s="32"/>
      <c r="C192" s="32"/>
      <c r="D192" s="32"/>
      <c r="E192" s="32"/>
      <c r="F192" s="32"/>
      <c r="G192" s="32"/>
      <c r="H192" s="32"/>
      <c r="I192" s="32"/>
      <c r="J192" s="32"/>
      <c r="K192" s="32"/>
      <c r="L192" s="32"/>
      <c r="M192" s="32"/>
      <c r="N192" s="32"/>
    </row>
    <row r="193" spans="1:14" ht="18">
      <c r="A193" s="32"/>
      <c r="B193" s="32"/>
      <c r="C193" s="32"/>
      <c r="D193" s="32"/>
      <c r="E193" s="32"/>
      <c r="F193" s="32"/>
      <c r="G193" s="32"/>
      <c r="H193" s="32"/>
      <c r="I193" s="32"/>
      <c r="J193" s="32"/>
      <c r="K193" s="32"/>
      <c r="L193" s="32"/>
      <c r="M193" s="32"/>
      <c r="N193" s="32"/>
    </row>
    <row r="194" spans="1:14" ht="18">
      <c r="A194" s="32"/>
      <c r="B194" s="32"/>
      <c r="C194" s="32"/>
      <c r="D194" s="32"/>
      <c r="E194" s="32"/>
      <c r="F194" s="32"/>
      <c r="G194" s="32"/>
      <c r="H194" s="32"/>
      <c r="I194" s="32"/>
      <c r="J194" s="32"/>
      <c r="K194" s="32"/>
      <c r="L194" s="32"/>
      <c r="M194" s="32"/>
      <c r="N194" s="32"/>
    </row>
    <row r="195" spans="1:14" ht="18">
      <c r="A195" s="32"/>
      <c r="B195" s="32"/>
      <c r="C195" s="32"/>
      <c r="D195" s="32"/>
      <c r="E195" s="32"/>
      <c r="F195" s="32"/>
      <c r="G195" s="32"/>
      <c r="H195" s="32"/>
      <c r="I195" s="32"/>
      <c r="J195" s="32"/>
      <c r="K195" s="32"/>
      <c r="L195" s="32"/>
      <c r="M195" s="32"/>
      <c r="N195" s="32"/>
    </row>
    <row r="196" spans="1:14" ht="18">
      <c r="A196" s="32"/>
      <c r="B196" s="32"/>
      <c r="C196" s="32"/>
      <c r="D196" s="32"/>
      <c r="E196" s="32"/>
      <c r="F196" s="32"/>
      <c r="G196" s="32"/>
      <c r="H196" s="32"/>
      <c r="I196" s="32"/>
      <c r="J196" s="32"/>
      <c r="K196" s="32"/>
      <c r="L196" s="32"/>
      <c r="M196" s="32"/>
      <c r="N196" s="32"/>
    </row>
    <row r="197" spans="1:14" ht="18">
      <c r="A197" s="32"/>
      <c r="B197" s="32"/>
      <c r="C197" s="32"/>
      <c r="D197" s="32"/>
      <c r="E197" s="32"/>
      <c r="F197" s="32"/>
      <c r="G197" s="32"/>
      <c r="H197" s="32"/>
      <c r="I197" s="32"/>
      <c r="J197" s="32"/>
      <c r="K197" s="32"/>
      <c r="L197" s="32"/>
      <c r="M197" s="32"/>
      <c r="N197" s="32"/>
    </row>
    <row r="198" spans="1:14" ht="18">
      <c r="A198" s="32"/>
      <c r="B198" s="32"/>
      <c r="C198" s="32"/>
      <c r="D198" s="32"/>
      <c r="E198" s="32"/>
      <c r="F198" s="32"/>
      <c r="G198" s="32"/>
      <c r="H198" s="32"/>
      <c r="I198" s="32"/>
      <c r="J198" s="32"/>
      <c r="K198" s="32"/>
      <c r="L198" s="32"/>
      <c r="M198" s="32"/>
      <c r="N198" s="32"/>
    </row>
    <row r="199" spans="1:14" ht="18">
      <c r="A199" s="32"/>
      <c r="B199" s="32"/>
      <c r="C199" s="32"/>
      <c r="D199" s="32"/>
      <c r="E199" s="32"/>
      <c r="F199" s="32"/>
      <c r="G199" s="32"/>
      <c r="H199" s="32"/>
      <c r="I199" s="32"/>
      <c r="J199" s="32"/>
      <c r="K199" s="32"/>
      <c r="L199" s="32"/>
      <c r="M199" s="32"/>
      <c r="N199" s="32"/>
    </row>
    <row r="200" spans="1:14" ht="18">
      <c r="A200" s="32"/>
      <c r="B200" s="32"/>
      <c r="C200" s="32"/>
      <c r="D200" s="32"/>
      <c r="E200" s="32"/>
      <c r="F200" s="32"/>
      <c r="G200" s="32"/>
      <c r="H200" s="32"/>
      <c r="I200" s="32"/>
      <c r="J200" s="32"/>
      <c r="K200" s="32"/>
      <c r="L200" s="32"/>
      <c r="M200" s="32"/>
      <c r="N200" s="32"/>
    </row>
    <row r="201" spans="1:14" ht="18">
      <c r="A201" s="32"/>
      <c r="B201" s="32"/>
      <c r="C201" s="32"/>
      <c r="D201" s="32"/>
      <c r="E201" s="32"/>
      <c r="F201" s="32"/>
      <c r="G201" s="32"/>
      <c r="H201" s="32"/>
      <c r="I201" s="32"/>
      <c r="J201" s="32"/>
      <c r="K201" s="32"/>
      <c r="L201" s="32"/>
      <c r="M201" s="32"/>
      <c r="N201" s="32"/>
    </row>
    <row r="202" spans="1:14" ht="18">
      <c r="A202" s="32"/>
      <c r="B202" s="32"/>
      <c r="C202" s="32"/>
      <c r="D202" s="32"/>
      <c r="E202" s="32"/>
      <c r="F202" s="32"/>
      <c r="G202" s="32"/>
      <c r="H202" s="32"/>
      <c r="I202" s="32"/>
      <c r="J202" s="32"/>
      <c r="K202" s="32"/>
      <c r="L202" s="32"/>
      <c r="M202" s="32"/>
      <c r="N202" s="32"/>
    </row>
    <row r="203" spans="1:14" ht="18">
      <c r="A203" s="32"/>
      <c r="B203" s="32"/>
      <c r="C203" s="32"/>
      <c r="D203" s="32"/>
      <c r="E203" s="32"/>
      <c r="F203" s="32"/>
      <c r="G203" s="32"/>
      <c r="H203" s="32"/>
      <c r="I203" s="32"/>
      <c r="J203" s="32"/>
      <c r="K203" s="32"/>
      <c r="L203" s="32"/>
      <c r="M203" s="32"/>
      <c r="N203" s="32"/>
    </row>
    <row r="204" spans="1:14" ht="18">
      <c r="A204" s="32"/>
      <c r="B204" s="32"/>
      <c r="C204" s="32"/>
      <c r="D204" s="32"/>
      <c r="E204" s="32"/>
      <c r="F204" s="32"/>
      <c r="G204" s="32"/>
      <c r="H204" s="32"/>
      <c r="I204" s="32"/>
      <c r="J204" s="32"/>
      <c r="K204" s="32"/>
      <c r="L204" s="32"/>
      <c r="M204" s="32"/>
      <c r="N204" s="32"/>
    </row>
    <row r="205" spans="1:14" ht="18">
      <c r="A205" s="32"/>
      <c r="B205" s="32"/>
      <c r="C205" s="32"/>
      <c r="D205" s="32"/>
      <c r="E205" s="32"/>
      <c r="F205" s="32"/>
      <c r="G205" s="32"/>
      <c r="H205" s="32"/>
      <c r="I205" s="32"/>
      <c r="J205" s="32"/>
      <c r="K205" s="32"/>
      <c r="L205" s="32"/>
      <c r="M205" s="32"/>
      <c r="N205" s="32"/>
    </row>
    <row r="206" spans="1:14" ht="18">
      <c r="A206" s="32"/>
      <c r="B206" s="32"/>
      <c r="C206" s="32"/>
      <c r="D206" s="32"/>
      <c r="E206" s="32"/>
      <c r="F206" s="32"/>
      <c r="G206" s="32"/>
      <c r="H206" s="32"/>
      <c r="I206" s="32"/>
      <c r="J206" s="32"/>
      <c r="K206" s="32"/>
      <c r="L206" s="32"/>
      <c r="M206" s="32"/>
      <c r="N206" s="32"/>
    </row>
    <row r="207" spans="1:14" ht="18">
      <c r="A207" s="32"/>
      <c r="B207" s="32"/>
      <c r="C207" s="32"/>
      <c r="D207" s="32"/>
      <c r="E207" s="32"/>
      <c r="F207" s="32"/>
      <c r="G207" s="32"/>
      <c r="H207" s="32"/>
      <c r="I207" s="32"/>
      <c r="J207" s="32"/>
      <c r="K207" s="32"/>
      <c r="L207" s="32"/>
      <c r="M207" s="32"/>
      <c r="N207" s="32"/>
    </row>
    <row r="208" spans="1:14" ht="18">
      <c r="A208" s="32"/>
      <c r="B208" s="32"/>
      <c r="C208" s="32"/>
      <c r="D208" s="32"/>
      <c r="E208" s="32"/>
      <c r="F208" s="32"/>
      <c r="G208" s="32"/>
      <c r="H208" s="32"/>
      <c r="I208" s="32"/>
      <c r="J208" s="32"/>
      <c r="K208" s="32"/>
      <c r="L208" s="32"/>
      <c r="M208" s="32"/>
      <c r="N208" s="32"/>
    </row>
    <row r="209" spans="1:14" ht="18">
      <c r="A209" s="32"/>
      <c r="B209" s="32"/>
      <c r="C209" s="32"/>
      <c r="D209" s="32"/>
      <c r="E209" s="32"/>
      <c r="F209" s="32"/>
      <c r="G209" s="32"/>
      <c r="H209" s="32"/>
      <c r="I209" s="32"/>
      <c r="J209" s="32"/>
      <c r="K209" s="32"/>
      <c r="L209" s="32"/>
      <c r="M209" s="32"/>
      <c r="N209" s="32"/>
    </row>
    <row r="210" spans="1:14" ht="18">
      <c r="A210" s="32"/>
      <c r="B210" s="32"/>
      <c r="C210" s="32"/>
      <c r="D210" s="32"/>
      <c r="E210" s="32"/>
      <c r="F210" s="32"/>
      <c r="G210" s="32"/>
      <c r="H210" s="32"/>
      <c r="I210" s="32"/>
      <c r="J210" s="32"/>
      <c r="K210" s="32"/>
      <c r="L210" s="32"/>
      <c r="M210" s="32"/>
      <c r="N210" s="32"/>
    </row>
    <row r="211" spans="1:14" ht="18">
      <c r="A211" s="32"/>
      <c r="B211" s="32"/>
      <c r="C211" s="32"/>
      <c r="D211" s="32"/>
      <c r="E211" s="32"/>
      <c r="F211" s="32"/>
      <c r="G211" s="32"/>
      <c r="H211" s="32"/>
      <c r="I211" s="32"/>
      <c r="J211" s="32"/>
      <c r="K211" s="32"/>
      <c r="L211" s="32"/>
      <c r="M211" s="32"/>
      <c r="N211" s="32"/>
    </row>
    <row r="212" spans="1:14" ht="18">
      <c r="A212" s="32"/>
      <c r="B212" s="32"/>
      <c r="C212" s="32"/>
      <c r="D212" s="32"/>
      <c r="E212" s="32"/>
      <c r="F212" s="32"/>
      <c r="G212" s="32"/>
      <c r="H212" s="32"/>
      <c r="I212" s="32"/>
      <c r="J212" s="32"/>
      <c r="K212" s="32"/>
      <c r="L212" s="32"/>
      <c r="M212" s="32"/>
      <c r="N212" s="32"/>
    </row>
    <row r="213" spans="1:14" ht="18">
      <c r="A213" s="32"/>
      <c r="B213" s="32"/>
      <c r="C213" s="32"/>
      <c r="D213" s="32"/>
      <c r="E213" s="32"/>
      <c r="F213" s="32"/>
      <c r="G213" s="32"/>
      <c r="H213" s="32"/>
      <c r="I213" s="32"/>
      <c r="J213" s="32"/>
      <c r="K213" s="32"/>
      <c r="L213" s="32"/>
      <c r="M213" s="32"/>
      <c r="N213" s="32"/>
    </row>
    <row r="214" spans="1:14" ht="18">
      <c r="A214" s="32"/>
      <c r="B214" s="32"/>
      <c r="C214" s="32"/>
      <c r="D214" s="32"/>
      <c r="E214" s="32"/>
      <c r="F214" s="32"/>
      <c r="G214" s="32"/>
      <c r="H214" s="32"/>
      <c r="I214" s="32"/>
      <c r="J214" s="32"/>
      <c r="K214" s="32"/>
      <c r="L214" s="32"/>
      <c r="M214" s="32"/>
      <c r="N214" s="32"/>
    </row>
    <row r="215" spans="1:14" ht="18">
      <c r="A215" s="32"/>
      <c r="B215" s="32"/>
      <c r="C215" s="32"/>
      <c r="D215" s="32"/>
      <c r="E215" s="32"/>
      <c r="F215" s="32"/>
      <c r="G215" s="32"/>
      <c r="H215" s="32"/>
      <c r="I215" s="32"/>
      <c r="J215" s="32"/>
      <c r="K215" s="32"/>
      <c r="L215" s="32"/>
      <c r="M215" s="32"/>
      <c r="N215" s="32"/>
    </row>
    <row r="216" spans="1:14" ht="18">
      <c r="A216" s="32"/>
      <c r="B216" s="32"/>
      <c r="C216" s="32"/>
      <c r="D216" s="32"/>
      <c r="E216" s="32"/>
      <c r="F216" s="32"/>
      <c r="G216" s="32"/>
      <c r="H216" s="32"/>
      <c r="I216" s="32"/>
      <c r="J216" s="32"/>
      <c r="K216" s="32"/>
      <c r="L216" s="32"/>
      <c r="M216" s="32"/>
      <c r="N216" s="32"/>
    </row>
    <row r="217" spans="1:14" ht="18">
      <c r="A217" s="32"/>
      <c r="B217" s="32"/>
      <c r="C217" s="32"/>
      <c r="D217" s="32"/>
      <c r="E217" s="32"/>
      <c r="F217" s="32"/>
      <c r="G217" s="32"/>
      <c r="H217" s="32"/>
      <c r="I217" s="32"/>
      <c r="J217" s="32"/>
      <c r="K217" s="32"/>
      <c r="L217" s="32"/>
      <c r="M217" s="32"/>
      <c r="N217" s="32"/>
    </row>
    <row r="218" spans="1:14" ht="18">
      <c r="A218" s="32"/>
      <c r="B218" s="32"/>
      <c r="C218" s="32"/>
      <c r="D218" s="32"/>
      <c r="E218" s="32"/>
      <c r="F218" s="32"/>
      <c r="G218" s="32"/>
      <c r="H218" s="32"/>
      <c r="I218" s="32"/>
      <c r="J218" s="32"/>
      <c r="K218" s="32"/>
      <c r="L218" s="32"/>
      <c r="M218" s="32"/>
      <c r="N218" s="32"/>
    </row>
    <row r="219" spans="1:14" ht="18">
      <c r="A219" s="32"/>
      <c r="B219" s="32"/>
      <c r="C219" s="32"/>
      <c r="D219" s="32"/>
      <c r="E219" s="32"/>
      <c r="F219" s="32"/>
      <c r="G219" s="32"/>
      <c r="H219" s="32"/>
      <c r="I219" s="32"/>
      <c r="J219" s="32"/>
      <c r="K219" s="32"/>
      <c r="L219" s="32"/>
      <c r="M219" s="32"/>
      <c r="N219" s="32"/>
    </row>
    <row r="220" spans="1:14" ht="18">
      <c r="A220" s="32"/>
      <c r="B220" s="32"/>
      <c r="C220" s="32"/>
      <c r="D220" s="32"/>
      <c r="E220" s="32"/>
      <c r="F220" s="32"/>
      <c r="G220" s="32"/>
      <c r="H220" s="32"/>
      <c r="I220" s="32"/>
      <c r="J220" s="32"/>
      <c r="K220" s="32"/>
      <c r="L220" s="32"/>
      <c r="M220" s="32"/>
      <c r="N220" s="32"/>
    </row>
    <row r="221" spans="1:14" ht="18">
      <c r="A221" s="32"/>
      <c r="B221" s="32"/>
      <c r="C221" s="32"/>
      <c r="D221" s="32"/>
      <c r="E221" s="32"/>
      <c r="F221" s="32"/>
      <c r="G221" s="32"/>
      <c r="H221" s="32"/>
      <c r="I221" s="32"/>
      <c r="J221" s="32"/>
      <c r="K221" s="32"/>
      <c r="L221" s="32"/>
      <c r="M221" s="32"/>
      <c r="N221" s="32"/>
    </row>
    <row r="222" spans="1:14" ht="18">
      <c r="A222" s="32"/>
      <c r="B222" s="32"/>
      <c r="C222" s="32"/>
      <c r="D222" s="32"/>
      <c r="E222" s="32"/>
      <c r="F222" s="32"/>
      <c r="G222" s="32"/>
      <c r="H222" s="32"/>
      <c r="I222" s="32"/>
      <c r="J222" s="32"/>
      <c r="K222" s="32"/>
      <c r="L222" s="32"/>
      <c r="M222" s="32"/>
      <c r="N222" s="32"/>
    </row>
    <row r="223" spans="1:14" ht="18">
      <c r="A223" s="32"/>
      <c r="B223" s="32"/>
      <c r="C223" s="32"/>
      <c r="D223" s="32"/>
      <c r="E223" s="32"/>
      <c r="F223" s="32"/>
      <c r="G223" s="32"/>
      <c r="H223" s="32"/>
      <c r="I223" s="32"/>
      <c r="J223" s="32"/>
      <c r="K223" s="32"/>
      <c r="L223" s="32"/>
      <c r="M223" s="32"/>
      <c r="N223" s="32"/>
    </row>
    <row r="224" spans="1:14" ht="18">
      <c r="A224" s="32"/>
      <c r="B224" s="32"/>
      <c r="C224" s="32"/>
      <c r="D224" s="32"/>
      <c r="E224" s="32"/>
      <c r="F224" s="32"/>
      <c r="G224" s="32"/>
      <c r="H224" s="32"/>
      <c r="I224" s="32"/>
      <c r="J224" s="32"/>
      <c r="K224" s="32"/>
      <c r="L224" s="32"/>
      <c r="M224" s="32"/>
      <c r="N224" s="32"/>
    </row>
    <row r="225" spans="1:14" ht="18">
      <c r="A225" s="32"/>
      <c r="B225" s="32"/>
      <c r="C225" s="32"/>
      <c r="D225" s="32"/>
      <c r="E225" s="32"/>
      <c r="F225" s="32"/>
      <c r="G225" s="32"/>
      <c r="H225" s="32"/>
      <c r="I225" s="32"/>
      <c r="J225" s="32"/>
      <c r="K225" s="32"/>
      <c r="L225" s="32"/>
      <c r="M225" s="32"/>
      <c r="N225" s="32"/>
    </row>
    <row r="226" spans="1:14" ht="18">
      <c r="A226" s="32"/>
      <c r="B226" s="32"/>
      <c r="C226" s="32"/>
      <c r="D226" s="32"/>
      <c r="E226" s="32"/>
      <c r="F226" s="32"/>
      <c r="G226" s="32"/>
      <c r="H226" s="32"/>
      <c r="I226" s="32"/>
      <c r="J226" s="32"/>
      <c r="K226" s="32"/>
      <c r="L226" s="32"/>
      <c r="M226" s="32"/>
      <c r="N226" s="32"/>
    </row>
    <row r="227" spans="1:14" ht="18">
      <c r="A227" s="32"/>
      <c r="B227" s="32"/>
      <c r="C227" s="32"/>
      <c r="D227" s="32"/>
      <c r="E227" s="32"/>
      <c r="F227" s="32"/>
      <c r="G227" s="32"/>
      <c r="H227" s="32"/>
      <c r="I227" s="32"/>
      <c r="J227" s="32"/>
      <c r="K227" s="32"/>
      <c r="L227" s="32"/>
      <c r="M227" s="32"/>
      <c r="N227" s="32"/>
    </row>
    <row r="228" spans="1:14" ht="18">
      <c r="A228" s="32"/>
      <c r="B228" s="32"/>
      <c r="C228" s="32"/>
      <c r="D228" s="32"/>
      <c r="E228" s="32"/>
      <c r="F228" s="32"/>
      <c r="G228" s="32"/>
      <c r="H228" s="32"/>
      <c r="I228" s="32"/>
      <c r="J228" s="32"/>
      <c r="K228" s="32"/>
      <c r="L228" s="32"/>
      <c r="M228" s="32"/>
      <c r="N228" s="32"/>
    </row>
    <row r="229" spans="1:14" ht="18">
      <c r="A229" s="32"/>
      <c r="B229" s="32"/>
      <c r="C229" s="32"/>
      <c r="D229" s="32"/>
      <c r="E229" s="32"/>
      <c r="F229" s="32"/>
      <c r="G229" s="32"/>
      <c r="H229" s="32"/>
      <c r="I229" s="32"/>
      <c r="J229" s="32"/>
      <c r="K229" s="32"/>
      <c r="L229" s="32"/>
      <c r="M229" s="32"/>
      <c r="N229" s="32"/>
    </row>
    <row r="230" spans="1:14" ht="18">
      <c r="A230" s="32"/>
      <c r="B230" s="32"/>
      <c r="C230" s="32"/>
      <c r="D230" s="32"/>
      <c r="E230" s="32"/>
      <c r="F230" s="32"/>
      <c r="G230" s="32"/>
      <c r="H230" s="32"/>
      <c r="I230" s="32"/>
      <c r="J230" s="32"/>
      <c r="K230" s="32"/>
      <c r="L230" s="32"/>
      <c r="M230" s="32"/>
      <c r="N230" s="32"/>
    </row>
    <row r="231" spans="1:14" ht="18">
      <c r="A231" s="32"/>
      <c r="B231" s="32"/>
      <c r="C231" s="32"/>
      <c r="D231" s="32"/>
      <c r="E231" s="32"/>
      <c r="F231" s="32"/>
      <c r="G231" s="32"/>
      <c r="H231" s="32"/>
      <c r="I231" s="32"/>
      <c r="J231" s="32"/>
      <c r="K231" s="32"/>
      <c r="L231" s="32"/>
      <c r="M231" s="32"/>
      <c r="N231" s="32"/>
    </row>
    <row r="232" spans="1:14" ht="18">
      <c r="A232" s="32"/>
      <c r="B232" s="32"/>
      <c r="C232" s="32"/>
      <c r="D232" s="32"/>
      <c r="E232" s="32"/>
      <c r="F232" s="32"/>
      <c r="G232" s="32"/>
      <c r="H232" s="32"/>
      <c r="I232" s="32"/>
      <c r="J232" s="32"/>
      <c r="K232" s="32"/>
      <c r="L232" s="32"/>
      <c r="M232" s="32"/>
      <c r="N232" s="32"/>
    </row>
  </sheetData>
  <mergeCells count="3">
    <mergeCell ref="B21:N25"/>
    <mergeCell ref="B2:F4"/>
    <mergeCell ref="G2:L4"/>
  </mergeCells>
  <pageMargins left="0.7" right="0.7" top="0.75" bottom="0.75" header="0.3" footer="0.3"/>
  <pageSetup orientation="portrait" verticalDpi="597" r:id="rId1"/>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Base Índicadores</vt:lpstr>
      <vt:lpstr>TABLAS</vt:lpstr>
      <vt:lpstr>DASHBOARD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 Rodríguez Ochoa</dc:creator>
  <cp:lastModifiedBy>123</cp:lastModifiedBy>
  <dcterms:created xsi:type="dcterms:W3CDTF">2022-01-10T18:36:52Z</dcterms:created>
  <dcterms:modified xsi:type="dcterms:W3CDTF">2024-04-03T22:40:19Z</dcterms:modified>
</cp:coreProperties>
</file>