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aldo.navarro.i\Desktop\TEA\16. Reporte mensual de TEA\2. Reporte de avance indicadores MIR\2023\"/>
    </mc:Choice>
  </mc:AlternateContent>
  <bookViews>
    <workbookView xWindow="0" yWindow="0" windowWidth="28800" windowHeight="1170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7" i="1"/>
  <c r="L37" i="1"/>
  <c r="O37" i="1" l="1"/>
  <c r="G9" i="1" l="1"/>
  <c r="H9" i="1"/>
  <c r="I9" i="1"/>
  <c r="I33" i="1" s="1"/>
  <c r="J9" i="1"/>
  <c r="K9" i="1"/>
  <c r="L9" i="1"/>
  <c r="M9" i="1"/>
  <c r="N9" i="1"/>
  <c r="O9" i="1"/>
  <c r="P9" i="1"/>
  <c r="Q9" i="1"/>
  <c r="F9" i="1"/>
  <c r="G17" i="1"/>
  <c r="Q32" i="1" l="1"/>
  <c r="J32" i="1" l="1"/>
  <c r="P32" i="1" l="1"/>
  <c r="O32" i="1"/>
  <c r="N32" i="1"/>
  <c r="M32" i="1"/>
  <c r="L32" i="1"/>
  <c r="K32" i="1"/>
  <c r="I32" i="1"/>
  <c r="H32" i="1"/>
  <c r="G32" i="1"/>
  <c r="F32" i="1"/>
  <c r="Q17" i="1"/>
  <c r="P17" i="1"/>
  <c r="O17" i="1"/>
  <c r="N17" i="1"/>
  <c r="M17" i="1"/>
  <c r="L17" i="1"/>
  <c r="K17" i="1"/>
  <c r="J17" i="1"/>
  <c r="I17" i="1"/>
  <c r="H17" i="1"/>
  <c r="F17" i="1"/>
  <c r="Q13" i="1"/>
  <c r="P13" i="1"/>
  <c r="O13" i="1"/>
  <c r="N13" i="1"/>
  <c r="M13" i="1"/>
  <c r="L13" i="1"/>
  <c r="K13" i="1"/>
  <c r="J13" i="1"/>
  <c r="I13" i="1"/>
  <c r="H13" i="1"/>
  <c r="G13" i="1"/>
  <c r="F13" i="1"/>
  <c r="Q33" i="1"/>
  <c r="P33" i="1"/>
  <c r="O33" i="1"/>
  <c r="N33" i="1"/>
  <c r="M33" i="1"/>
  <c r="L33" i="1"/>
  <c r="K33" i="1"/>
  <c r="J33" i="1"/>
  <c r="H33" i="1"/>
  <c r="G33" i="1"/>
  <c r="F33" i="1"/>
  <c r="J34" i="1" l="1"/>
  <c r="I38" i="1"/>
  <c r="F38" i="1"/>
  <c r="L38" i="1"/>
  <c r="F43" i="1"/>
  <c r="F44" i="1"/>
  <c r="O38" i="1"/>
  <c r="Q34" i="1"/>
  <c r="H34" i="1"/>
  <c r="N34" i="1"/>
  <c r="I34" i="1"/>
  <c r="P34" i="1"/>
  <c r="G34" i="1"/>
  <c r="M34" i="1"/>
  <c r="K34" i="1"/>
  <c r="F34" i="1"/>
  <c r="L34" i="1"/>
  <c r="O34" i="1"/>
  <c r="I39" i="1" l="1"/>
  <c r="F39" i="1"/>
  <c r="O39" i="1"/>
  <c r="F45" i="1"/>
  <c r="L39" i="1"/>
</calcChain>
</file>

<file path=xl/sharedStrings.xml><?xml version="1.0" encoding="utf-8"?>
<sst xmlns="http://schemas.openxmlformats.org/spreadsheetml/2006/main" count="82" uniqueCount="35">
  <si>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</si>
  <si>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</si>
  <si>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</si>
  <si>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</si>
  <si>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</si>
  <si>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</si>
  <si>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</si>
  <si>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</si>
  <si>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</si>
  <si>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</si>
  <si>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</si>
  <si>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</si>
  <si>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</si>
  <si>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</si>
  <si>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</si>
  <si>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</si>
  <si>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</si>
  <si>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</si>
  <si>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</si>
  <si>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</si>
  <si>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</si>
  <si>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</si>
  <si>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</si>
  <si>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</si>
  <si>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</si>
  <si>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</si>
  <si>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</si>
  <si>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</si>
  <si>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</si>
  <si>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</si>
  <si>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</si>
  <si>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</si>
  <si>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</si>
  <si>
    <t>Anual</t>
  </si>
  <si>
    <t>Indicador de coadyuvancia en importación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</si>
</sst>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rgb="FFFFDDF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4" fillId="13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/>
    </xf>
    <xf numFmtId="0" fontId="4" fillId="14" borderId="8" xfId="1" applyFont="1" applyFill="1" applyBorder="1" applyAlignment="1">
      <alignment horizontal="center"/>
    </xf>
    <xf numFmtId="0" fontId="4" fillId="14" borderId="9" xfId="1" applyFont="1" applyFill="1" applyBorder="1" applyAlignment="1">
      <alignment horizontal="center"/>
    </xf>
    <xf numFmtId="1" fontId="5" fillId="14" borderId="1" xfId="1" applyNumberFormat="1" applyFont="1" applyFill="1" applyBorder="1" applyAlignment="1">
      <alignment horizontal="center" vertical="center"/>
    </xf>
    <xf numFmtId="1" fontId="5" fillId="14" borderId="2" xfId="1" applyNumberFormat="1" applyFont="1" applyFill="1" applyBorder="1" applyAlignment="1">
      <alignment horizontal="center" vertical="center"/>
    </xf>
    <xf numFmtId="1" fontId="5" fillId="14" borderId="12" xfId="1" applyNumberFormat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14" borderId="2" xfId="1" applyFont="1" applyFill="1" applyBorder="1" applyAlignment="1">
      <alignment horizontal="center" vertical="center"/>
    </xf>
    <xf numFmtId="0" fontId="4" fillId="14" borderId="12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/>
    </xf>
    <xf numFmtId="0" fontId="5" fillId="15" borderId="2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 vertical="center"/>
    </xf>
    <xf numFmtId="0" fontId="5" fillId="15" borderId="2" xfId="1" applyFont="1" applyFill="1" applyBorder="1" applyAlignment="1">
      <alignment horizontal="center" vertical="center"/>
    </xf>
    <xf numFmtId="0" fontId="5" fillId="15" borderId="12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left"/>
    </xf>
    <xf numFmtId="0" fontId="5" fillId="15" borderId="9" xfId="1" applyFont="1" applyFill="1" applyBorder="1" applyAlignment="1">
      <alignment horizontal="left"/>
    </xf>
    <xf numFmtId="0" fontId="5" fillId="11" borderId="1" xfId="1" applyFont="1" applyFill="1" applyBorder="1" applyAlignment="1">
      <alignment horizontal="left"/>
    </xf>
    <xf numFmtId="0" fontId="5" fillId="11" borderId="2" xfId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3" borderId="2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left" vertical="center"/>
    </xf>
    <xf numFmtId="0" fontId="5" fillId="12" borderId="5" xfId="1" applyFont="1" applyFill="1" applyBorder="1" applyAlignment="1">
      <alignment horizontal="left" vertical="center"/>
    </xf>
    <xf numFmtId="0" fontId="5" fillId="12" borderId="6" xfId="1" applyFont="1" applyFill="1" applyBorder="1" applyAlignment="1">
      <alignment horizontal="left" vertical="center"/>
    </xf>
    <xf numFmtId="0" fontId="5" fillId="12" borderId="8" xfId="1" applyFont="1" applyFill="1" applyBorder="1" applyAlignment="1">
      <alignment horizontal="left" vertical="center"/>
    </xf>
    <xf numFmtId="0" fontId="5" fillId="12" borderId="9" xfId="1" applyFont="1" applyFill="1" applyBorder="1" applyAlignment="1">
      <alignment horizontal="left" vertical="center"/>
    </xf>
    <xf numFmtId="0" fontId="5" fillId="12" borderId="10" xfId="1" applyFont="1" applyFill="1" applyBorder="1" applyAlignment="1">
      <alignment horizontal="left" vertical="center"/>
    </xf>
    <xf numFmtId="0" fontId="4" fillId="12" borderId="7" xfId="1" applyFont="1" applyFill="1" applyBorder="1" applyAlignment="1">
      <alignment horizontal="center" vertical="center"/>
    </xf>
    <xf numFmtId="0" fontId="4" fillId="12" borderId="11" xfId="1" applyFont="1" applyFill="1" applyBorder="1" applyAlignment="1">
      <alignment horizontal="center" vertical="center"/>
    </xf>
    <xf numFmtId="0" fontId="5" fillId="12" borderId="7" xfId="1" applyFont="1" applyFill="1" applyBorder="1" applyAlignment="1">
      <alignment horizontal="center" vertical="center"/>
    </xf>
    <xf numFmtId="0" fontId="5" fillId="12" borderId="11" xfId="1" applyFont="1" applyFill="1" applyBorder="1" applyAlignment="1">
      <alignment horizontal="center" vertical="center"/>
    </xf>
    <xf numFmtId="0" fontId="5" fillId="11" borderId="8" xfId="1" applyFont="1" applyFill="1" applyBorder="1" applyAlignment="1">
      <alignment horizontal="left"/>
    </xf>
    <xf numFmtId="0" fontId="5" fillId="11" borderId="9" xfId="1" applyFont="1" applyFill="1" applyBorder="1" applyAlignment="1">
      <alignment horizontal="left"/>
    </xf>
    <xf numFmtId="0" fontId="5" fillId="11" borderId="10" xfId="1" applyFont="1" applyFill="1" applyBorder="1" applyAlignment="1">
      <alignment horizontal="left"/>
    </xf>
    <xf numFmtId="0" fontId="5" fillId="12" borderId="1" xfId="1" applyFont="1" applyFill="1" applyBorder="1" applyAlignment="1">
      <alignment horizontal="left" vertical="center"/>
    </xf>
    <xf numFmtId="0" fontId="5" fillId="12" borderId="2" xfId="1" applyFont="1" applyFill="1" applyBorder="1" applyAlignment="1">
      <alignment horizontal="left" vertical="center"/>
    </xf>
    <xf numFmtId="0" fontId="5" fillId="11" borderId="12" xfId="1" applyFont="1" applyFill="1" applyBorder="1" applyAlignment="1">
      <alignment horizontal="left"/>
    </xf>
    <xf numFmtId="0" fontId="4" fillId="6" borderId="1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5" fillId="7" borderId="8" xfId="1" applyFont="1" applyFill="1" applyBorder="1" applyAlignment="1">
      <alignment horizontal="left" vertical="center"/>
    </xf>
    <xf numFmtId="0" fontId="5" fillId="7" borderId="9" xfId="1" applyFont="1" applyFill="1" applyBorder="1" applyAlignment="1">
      <alignment horizontal="left" vertical="center"/>
    </xf>
    <xf numFmtId="0" fontId="5" fillId="7" borderId="10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/>
    </xf>
    <xf numFmtId="0" fontId="5" fillId="10" borderId="2" xfId="1" applyFont="1" applyFill="1" applyBorder="1" applyAlignment="1">
      <alignment horizontal="left"/>
    </xf>
    <xf numFmtId="0" fontId="5" fillId="10" borderId="8" xfId="1" applyFont="1" applyFill="1" applyBorder="1" applyAlignment="1">
      <alignment horizontal="left"/>
    </xf>
    <xf numFmtId="0" fontId="5" fillId="10" borderId="9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/>
    </xf>
    <xf numFmtId="1" fontId="5" fillId="9" borderId="1" xfId="1" applyNumberFormat="1" applyFont="1" applyFill="1" applyBorder="1" applyAlignment="1">
      <alignment horizontal="center" vertical="center"/>
    </xf>
    <xf numFmtId="1" fontId="5" fillId="9" borderId="2" xfId="1" applyNumberFormat="1" applyFont="1" applyFill="1" applyBorder="1" applyAlignment="1">
      <alignment horizontal="center" vertical="center"/>
    </xf>
    <xf numFmtId="1" fontId="5" fillId="9" borderId="12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DDF6"/>
      <color rgb="FFFF9FE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254451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1" zoomScale="80" zoomScaleNormal="80" workbookViewId="0">
      <selection activeCell="F43" sqref="F43:H44"/>
    </sheetView>
  </sheetViews>
  <sheetFormatPr baseColWidth="10" defaultRowHeight="14.25"/>
  <cols>
    <col min="1" max="4" width="11.42578125" style="2"/>
    <col min="5" max="5" width="24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17.42578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7" spans="1:17" ht="15" thickBot="1"/>
    <row r="8" spans="1:17" ht="18.75" thickBot="1">
      <c r="A8" s="32" t="s">
        <v>0</v>
      </c>
      <c r="B8" s="33"/>
      <c r="C8" s="33"/>
      <c r="D8" s="33"/>
      <c r="E8" s="33"/>
      <c r="F8" s="10" t="s">
        <v>1</v>
      </c>
      <c r="G8" s="10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</row>
    <row r="9" spans="1:17" ht="14.25" customHeight="1">
      <c r="A9" s="34" t="s">
        <v>13</v>
      </c>
      <c r="B9" s="35"/>
      <c r="C9" s="35"/>
      <c r="D9" s="35"/>
      <c r="E9" s="36"/>
      <c r="F9" s="40">
        <f>F11+F12</f>
        <v>1880113</v>
      </c>
      <c r="G9" s="40">
        <f t="shared" ref="G9:Q9" si="0">G11+G12</f>
        <v>1703812</v>
      </c>
      <c r="H9" s="40">
        <f t="shared" si="0"/>
        <v>1884280</v>
      </c>
      <c r="I9" s="40">
        <f t="shared" si="0"/>
        <v>1641610</v>
      </c>
      <c r="J9" s="40">
        <f t="shared" si="0"/>
        <v>1403544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</row>
    <row r="10" spans="1:17" ht="15" customHeight="1" thickBot="1">
      <c r="A10" s="37"/>
      <c r="B10" s="38"/>
      <c r="C10" s="38"/>
      <c r="D10" s="38"/>
      <c r="E10" s="39"/>
      <c r="F10" s="41"/>
      <c r="G10" s="41"/>
      <c r="H10" s="41"/>
      <c r="I10" s="41"/>
      <c r="J10" s="41"/>
      <c r="K10" s="43"/>
      <c r="L10" s="43"/>
      <c r="M10" s="43"/>
      <c r="N10" s="43"/>
      <c r="O10" s="43"/>
      <c r="P10" s="43"/>
      <c r="Q10" s="43"/>
    </row>
    <row r="11" spans="1:17" ht="18.75" thickBot="1">
      <c r="A11" s="29" t="s">
        <v>14</v>
      </c>
      <c r="B11" s="30"/>
      <c r="C11" s="30"/>
      <c r="D11" s="30"/>
      <c r="E11" s="30"/>
      <c r="F11" s="8">
        <v>399628</v>
      </c>
      <c r="G11" s="8">
        <v>394871</v>
      </c>
      <c r="H11" s="8">
        <v>413637</v>
      </c>
      <c r="I11" s="8">
        <v>351761</v>
      </c>
      <c r="J11" s="8">
        <v>317287</v>
      </c>
      <c r="K11" s="8"/>
      <c r="L11" s="8"/>
      <c r="M11" s="8"/>
      <c r="N11" s="8"/>
      <c r="O11" s="8"/>
      <c r="P11" s="8"/>
      <c r="Q11" s="8"/>
    </row>
    <row r="12" spans="1:17" ht="18.75" thickBot="1">
      <c r="A12" s="44" t="s">
        <v>15</v>
      </c>
      <c r="B12" s="45"/>
      <c r="C12" s="45"/>
      <c r="D12" s="45"/>
      <c r="E12" s="45"/>
      <c r="F12" s="8">
        <v>1480485</v>
      </c>
      <c r="G12" s="8">
        <v>1308941</v>
      </c>
      <c r="H12" s="8">
        <v>1470643</v>
      </c>
      <c r="I12" s="8">
        <v>1289849</v>
      </c>
      <c r="J12" s="8">
        <v>1086257</v>
      </c>
      <c r="K12" s="8"/>
      <c r="L12" s="8"/>
      <c r="M12" s="8"/>
      <c r="N12" s="8"/>
      <c r="O12" s="8"/>
      <c r="P12" s="8"/>
      <c r="Q12" s="8"/>
    </row>
    <row r="13" spans="1:17" ht="14.25" customHeight="1">
      <c r="A13" s="34" t="s">
        <v>16</v>
      </c>
      <c r="B13" s="35"/>
      <c r="C13" s="35"/>
      <c r="D13" s="35"/>
      <c r="E13" s="36"/>
      <c r="F13" s="40">
        <f t="shared" ref="F13:Q13" si="1">F15+F16</f>
        <v>2894134</v>
      </c>
      <c r="G13" s="40">
        <f t="shared" si="1"/>
        <v>2666072</v>
      </c>
      <c r="H13" s="40">
        <f t="shared" si="1"/>
        <v>2933720</v>
      </c>
      <c r="I13" s="40">
        <f t="shared" si="1"/>
        <v>2574221</v>
      </c>
      <c r="J13" s="40">
        <f t="shared" si="1"/>
        <v>2245421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</row>
    <row r="14" spans="1:17" ht="15" customHeight="1" thickBot="1">
      <c r="A14" s="37"/>
      <c r="B14" s="38"/>
      <c r="C14" s="38"/>
      <c r="D14" s="38"/>
      <c r="E14" s="39"/>
      <c r="F14" s="41"/>
      <c r="G14" s="41"/>
      <c r="H14" s="41"/>
      <c r="I14" s="41"/>
      <c r="J14" s="41"/>
      <c r="K14" s="43"/>
      <c r="L14" s="43"/>
      <c r="M14" s="43"/>
      <c r="N14" s="43"/>
      <c r="O14" s="43"/>
      <c r="P14" s="43"/>
      <c r="Q14" s="43"/>
    </row>
    <row r="15" spans="1:17" ht="18.75" thickBot="1">
      <c r="A15" s="29" t="s">
        <v>14</v>
      </c>
      <c r="B15" s="30"/>
      <c r="C15" s="30"/>
      <c r="D15" s="30"/>
      <c r="E15" s="49"/>
      <c r="F15" s="8">
        <v>673912</v>
      </c>
      <c r="G15" s="8">
        <v>655204</v>
      </c>
      <c r="H15" s="8">
        <v>693406</v>
      </c>
      <c r="I15" s="8">
        <v>601072</v>
      </c>
      <c r="J15" s="8">
        <v>541017</v>
      </c>
      <c r="K15" s="8"/>
      <c r="L15" s="8"/>
      <c r="M15" s="8"/>
      <c r="N15" s="8"/>
      <c r="O15" s="8"/>
      <c r="P15" s="8"/>
      <c r="Q15" s="8"/>
    </row>
    <row r="16" spans="1:17" ht="18.75" thickBot="1">
      <c r="A16" s="44" t="s">
        <v>15</v>
      </c>
      <c r="B16" s="45"/>
      <c r="C16" s="45"/>
      <c r="D16" s="45"/>
      <c r="E16" s="46"/>
      <c r="F16" s="9">
        <v>2220222</v>
      </c>
      <c r="G16" s="9">
        <v>2010868</v>
      </c>
      <c r="H16" s="9">
        <v>2240314</v>
      </c>
      <c r="I16" s="9">
        <v>1973149</v>
      </c>
      <c r="J16" s="9">
        <v>1704404</v>
      </c>
      <c r="K16" s="9"/>
      <c r="L16" s="9"/>
      <c r="M16" s="9"/>
      <c r="N16" s="9"/>
      <c r="O16" s="9"/>
      <c r="P16" s="9"/>
      <c r="Q16" s="9"/>
    </row>
    <row r="17" spans="1:17" ht="18.75" thickBot="1">
      <c r="A17" s="47" t="s">
        <v>17</v>
      </c>
      <c r="B17" s="48"/>
      <c r="C17" s="48"/>
      <c r="D17" s="48"/>
      <c r="E17" s="48"/>
      <c r="F17" s="13">
        <f t="shared" ref="F17:Q17" si="2">F18+F19+F20</f>
        <v>14372</v>
      </c>
      <c r="G17" s="13">
        <f>G18+G19+G20</f>
        <v>12984</v>
      </c>
      <c r="H17" s="13">
        <f t="shared" si="2"/>
        <v>12630</v>
      </c>
      <c r="I17" s="13">
        <f t="shared" si="2"/>
        <v>12495</v>
      </c>
      <c r="J17" s="13">
        <f t="shared" si="2"/>
        <v>12652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</row>
    <row r="18" spans="1:17" ht="18.75" thickBot="1">
      <c r="A18" s="29" t="s">
        <v>18</v>
      </c>
      <c r="B18" s="30"/>
      <c r="C18" s="30"/>
      <c r="D18" s="30"/>
      <c r="E18" s="30"/>
      <c r="F18" s="8">
        <v>1604</v>
      </c>
      <c r="G18" s="8">
        <v>1582</v>
      </c>
      <c r="H18" s="8">
        <v>1459</v>
      </c>
      <c r="I18" s="8">
        <v>1387</v>
      </c>
      <c r="J18" s="8">
        <v>1445</v>
      </c>
      <c r="K18" s="8"/>
      <c r="L18" s="8"/>
      <c r="M18" s="8"/>
      <c r="N18" s="8"/>
      <c r="O18" s="8"/>
      <c r="P18" s="8"/>
      <c r="Q18" s="8"/>
    </row>
    <row r="19" spans="1:17" ht="18.75" thickBot="1">
      <c r="A19" s="29" t="s">
        <v>19</v>
      </c>
      <c r="B19" s="30"/>
      <c r="C19" s="30"/>
      <c r="D19" s="30"/>
      <c r="E19" s="30"/>
      <c r="F19" s="8">
        <v>8692</v>
      </c>
      <c r="G19" s="8">
        <v>7806</v>
      </c>
      <c r="H19" s="8">
        <v>7583</v>
      </c>
      <c r="I19" s="8">
        <v>7522</v>
      </c>
      <c r="J19" s="8">
        <v>7302</v>
      </c>
      <c r="K19" s="8"/>
      <c r="L19" s="8"/>
      <c r="M19" s="8"/>
      <c r="N19" s="8"/>
      <c r="O19" s="8"/>
      <c r="P19" s="8"/>
      <c r="Q19" s="8"/>
    </row>
    <row r="20" spans="1:17" ht="18.75" thickBot="1">
      <c r="A20" s="44" t="s">
        <v>20</v>
      </c>
      <c r="B20" s="45"/>
      <c r="C20" s="45"/>
      <c r="D20" s="45"/>
      <c r="E20" s="45"/>
      <c r="F20" s="9">
        <v>4076</v>
      </c>
      <c r="G20" s="9">
        <v>3596</v>
      </c>
      <c r="H20" s="9">
        <v>3588</v>
      </c>
      <c r="I20" s="9">
        <v>3586</v>
      </c>
      <c r="J20" s="9">
        <v>3905</v>
      </c>
      <c r="K20" s="9"/>
      <c r="L20" s="9"/>
      <c r="M20" s="9"/>
      <c r="N20" s="9"/>
      <c r="O20" s="9"/>
      <c r="P20" s="9"/>
      <c r="Q20" s="9"/>
    </row>
    <row r="21" spans="1:17" ht="15" thickBot="1"/>
    <row r="22" spans="1:17" ht="18.75" thickBot="1">
      <c r="A22" s="50" t="s">
        <v>21</v>
      </c>
      <c r="B22" s="51"/>
      <c r="C22" s="51"/>
      <c r="D22" s="51"/>
      <c r="E22" s="51"/>
      <c r="F22" s="4" t="s">
        <v>1</v>
      </c>
      <c r="G22" s="4" t="s">
        <v>2</v>
      </c>
      <c r="H22" s="4" t="s">
        <v>3</v>
      </c>
      <c r="I22" s="4" t="s">
        <v>4</v>
      </c>
      <c r="J22" s="4" t="s">
        <v>5</v>
      </c>
      <c r="K22" s="4" t="s">
        <v>6</v>
      </c>
      <c r="L22" s="4" t="s">
        <v>7</v>
      </c>
      <c r="M22" s="4" t="s">
        <v>8</v>
      </c>
      <c r="N22" s="4" t="s">
        <v>9</v>
      </c>
      <c r="O22" s="4" t="s">
        <v>10</v>
      </c>
      <c r="P22" s="4" t="s">
        <v>11</v>
      </c>
      <c r="Q22" s="4" t="s">
        <v>12</v>
      </c>
    </row>
    <row r="23" spans="1:17" ht="18.75" thickBot="1">
      <c r="A23" s="52" t="s">
        <v>22</v>
      </c>
      <c r="B23" s="53"/>
      <c r="C23" s="53"/>
      <c r="D23" s="53"/>
      <c r="E23" s="53"/>
      <c r="F23" s="5">
        <v>1436</v>
      </c>
      <c r="G23" s="5">
        <v>1288</v>
      </c>
      <c r="H23" s="5">
        <v>1543</v>
      </c>
      <c r="I23" s="5">
        <v>1193</v>
      </c>
      <c r="J23" s="5">
        <v>1271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5" spans="1:17" ht="15" thickBot="1"/>
    <row r="26" spans="1:17" ht="18.75" thickBot="1">
      <c r="A26" s="54" t="s">
        <v>23</v>
      </c>
      <c r="B26" s="55"/>
      <c r="C26" s="55"/>
      <c r="D26" s="55"/>
      <c r="E26" s="55"/>
      <c r="F26" s="6" t="s">
        <v>1</v>
      </c>
      <c r="G26" s="6" t="s">
        <v>2</v>
      </c>
      <c r="H26" s="6" t="s">
        <v>3</v>
      </c>
      <c r="I26" s="6" t="s">
        <v>4</v>
      </c>
      <c r="J26" s="6" t="s">
        <v>5</v>
      </c>
      <c r="K26" s="6" t="s">
        <v>6</v>
      </c>
      <c r="L26" s="6" t="s">
        <v>7</v>
      </c>
      <c r="M26" s="6" t="s">
        <v>8</v>
      </c>
      <c r="N26" s="6" t="s">
        <v>9</v>
      </c>
      <c r="O26" s="6" t="s">
        <v>10</v>
      </c>
      <c r="P26" s="6" t="s">
        <v>11</v>
      </c>
      <c r="Q26" s="6" t="s">
        <v>12</v>
      </c>
    </row>
    <row r="27" spans="1:17">
      <c r="A27" s="58" t="s">
        <v>24</v>
      </c>
      <c r="B27" s="59"/>
      <c r="C27" s="59"/>
      <c r="D27" s="59"/>
      <c r="E27" s="60"/>
      <c r="F27" s="56">
        <v>61366</v>
      </c>
      <c r="G27" s="56">
        <v>55211</v>
      </c>
      <c r="H27" s="56">
        <v>64909</v>
      </c>
      <c r="I27" s="56">
        <v>53068</v>
      </c>
      <c r="J27" s="56">
        <v>64174</v>
      </c>
      <c r="K27" s="56"/>
      <c r="L27" s="56"/>
      <c r="M27" s="56"/>
      <c r="N27" s="56"/>
      <c r="O27" s="56"/>
      <c r="P27" s="56"/>
      <c r="Q27" s="56"/>
    </row>
    <row r="28" spans="1:17" ht="15" thickBot="1">
      <c r="A28" s="61"/>
      <c r="B28" s="62"/>
      <c r="C28" s="62"/>
      <c r="D28" s="62"/>
      <c r="E28" s="63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8.75" thickBot="1">
      <c r="A29" s="52" t="s">
        <v>22</v>
      </c>
      <c r="B29" s="53"/>
      <c r="C29" s="53"/>
      <c r="D29" s="53"/>
      <c r="E29" s="53"/>
      <c r="F29" s="5">
        <v>38943</v>
      </c>
      <c r="G29" s="5">
        <v>36189</v>
      </c>
      <c r="H29" s="5">
        <v>41963</v>
      </c>
      <c r="I29" s="5">
        <v>34832</v>
      </c>
      <c r="J29" s="5">
        <v>39803</v>
      </c>
      <c r="K29" s="5"/>
      <c r="L29" s="5"/>
      <c r="M29" s="5"/>
      <c r="N29" s="5"/>
      <c r="O29" s="5"/>
      <c r="P29" s="5"/>
      <c r="Q29" s="5"/>
    </row>
    <row r="30" spans="1:17" ht="15" thickBot="1"/>
    <row r="31" spans="1:17" ht="18.75" thickBot="1">
      <c r="A31" s="64" t="s">
        <v>25</v>
      </c>
      <c r="B31" s="65"/>
      <c r="C31" s="65"/>
      <c r="D31" s="65"/>
      <c r="E31" s="65"/>
      <c r="F31" s="3" t="s">
        <v>1</v>
      </c>
      <c r="G31" s="3" t="s">
        <v>2</v>
      </c>
      <c r="H31" s="3" t="s">
        <v>3</v>
      </c>
      <c r="I31" s="3" t="s">
        <v>4</v>
      </c>
      <c r="J31" s="3" t="s">
        <v>5</v>
      </c>
      <c r="K31" s="3" t="s">
        <v>6</v>
      </c>
      <c r="L31" s="3" t="s">
        <v>7</v>
      </c>
      <c r="M31" s="3" t="s">
        <v>8</v>
      </c>
      <c r="N31" s="3" t="s">
        <v>9</v>
      </c>
      <c r="O31" s="3" t="s">
        <v>10</v>
      </c>
      <c r="P31" s="3" t="s">
        <v>11</v>
      </c>
      <c r="Q31" s="3" t="s">
        <v>12</v>
      </c>
    </row>
    <row r="32" spans="1:17" ht="18.75" thickBot="1">
      <c r="A32" s="66" t="s">
        <v>26</v>
      </c>
      <c r="B32" s="67"/>
      <c r="C32" s="67"/>
      <c r="D32" s="67"/>
      <c r="E32" s="67"/>
      <c r="F32" s="11">
        <f>F12+F23+F29</f>
        <v>1520864</v>
      </c>
      <c r="G32" s="11">
        <f t="shared" ref="G32:P32" si="3">G12+G23+G29</f>
        <v>1346418</v>
      </c>
      <c r="H32" s="11">
        <f t="shared" si="3"/>
        <v>1514149</v>
      </c>
      <c r="I32" s="11">
        <f t="shared" si="3"/>
        <v>1325874</v>
      </c>
      <c r="J32" s="11">
        <f>J12+J23+J29</f>
        <v>1127331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>Q12+Q23+Q29</f>
        <v>0</v>
      </c>
    </row>
    <row r="33" spans="1:17" ht="18.75" thickBot="1">
      <c r="A33" s="68" t="s">
        <v>27</v>
      </c>
      <c r="B33" s="69"/>
      <c r="C33" s="69"/>
      <c r="D33" s="69"/>
      <c r="E33" s="69"/>
      <c r="F33" s="11">
        <f>F9+F27</f>
        <v>1941479</v>
      </c>
      <c r="G33" s="11">
        <f t="shared" ref="G33:P33" si="4">G9+G27</f>
        <v>1759023</v>
      </c>
      <c r="H33" s="11">
        <f t="shared" si="4"/>
        <v>1949189</v>
      </c>
      <c r="I33" s="11">
        <f>I9+I27</f>
        <v>1694678</v>
      </c>
      <c r="J33" s="11">
        <f t="shared" si="4"/>
        <v>1467718</v>
      </c>
      <c r="K33" s="11">
        <f t="shared" si="4"/>
        <v>0</v>
      </c>
      <c r="L33" s="11">
        <f t="shared" si="4"/>
        <v>0</v>
      </c>
      <c r="M33" s="11">
        <f t="shared" si="4"/>
        <v>0</v>
      </c>
      <c r="N33" s="11">
        <f t="shared" si="4"/>
        <v>0</v>
      </c>
      <c r="O33" s="11">
        <f t="shared" si="4"/>
        <v>0</v>
      </c>
      <c r="P33" s="11">
        <f t="shared" si="4"/>
        <v>0</v>
      </c>
      <c r="Q33" s="11">
        <f>Q9+Q27</f>
        <v>0</v>
      </c>
    </row>
    <row r="34" spans="1:17" ht="18.75" thickBot="1">
      <c r="A34" s="70" t="s">
        <v>28</v>
      </c>
      <c r="B34" s="71"/>
      <c r="C34" s="71"/>
      <c r="D34" s="71"/>
      <c r="E34" s="71"/>
      <c r="F34" s="12">
        <f t="shared" ref="F34:P34" si="5">(F32/F33)*100</f>
        <v>78.335330951300534</v>
      </c>
      <c r="G34" s="12">
        <f t="shared" si="5"/>
        <v>76.543513075155929</v>
      </c>
      <c r="H34" s="12">
        <f>(H32/H33)*100</f>
        <v>77.680973984564858</v>
      </c>
      <c r="I34" s="12">
        <f t="shared" si="5"/>
        <v>78.237517687725926</v>
      </c>
      <c r="J34" s="12">
        <f>(J32/J33)*100</f>
        <v>76.808419601040526</v>
      </c>
      <c r="K34" s="12" t="e">
        <f t="shared" si="5"/>
        <v>#DIV/0!</v>
      </c>
      <c r="L34" s="12" t="e">
        <f t="shared" si="5"/>
        <v>#DIV/0!</v>
      </c>
      <c r="M34" s="12" t="e">
        <f t="shared" si="5"/>
        <v>#DIV/0!</v>
      </c>
      <c r="N34" s="12" t="e">
        <f t="shared" si="5"/>
        <v>#DIV/0!</v>
      </c>
      <c r="O34" s="12" t="e">
        <f t="shared" si="5"/>
        <v>#DIV/0!</v>
      </c>
      <c r="P34" s="12" t="e">
        <f t="shared" si="5"/>
        <v>#DIV/0!</v>
      </c>
      <c r="Q34" s="12" t="e">
        <f>(Q32/Q33)*100</f>
        <v>#DIV/0!</v>
      </c>
    </row>
    <row r="35" spans="1:17" ht="15" thickBot="1"/>
    <row r="36" spans="1:17" ht="18.75" thickBot="1">
      <c r="A36" s="72" t="s">
        <v>25</v>
      </c>
      <c r="B36" s="73"/>
      <c r="C36" s="73"/>
      <c r="D36" s="73"/>
      <c r="E36" s="73"/>
      <c r="F36" s="72" t="s">
        <v>29</v>
      </c>
      <c r="G36" s="73"/>
      <c r="H36" s="74"/>
      <c r="I36" s="72" t="s">
        <v>30</v>
      </c>
      <c r="J36" s="73"/>
      <c r="K36" s="74"/>
      <c r="L36" s="72" t="s">
        <v>31</v>
      </c>
      <c r="M36" s="73"/>
      <c r="N36" s="74"/>
      <c r="O36" s="72" t="s">
        <v>32</v>
      </c>
      <c r="P36" s="73"/>
      <c r="Q36" s="74"/>
    </row>
    <row r="37" spans="1:17" ht="18.75" thickBot="1">
      <c r="A37" s="75" t="s">
        <v>26</v>
      </c>
      <c r="B37" s="76"/>
      <c r="C37" s="76"/>
      <c r="D37" s="76"/>
      <c r="E37" s="76"/>
      <c r="F37" s="77">
        <f>F32+G32</f>
        <v>2867282</v>
      </c>
      <c r="G37" s="78"/>
      <c r="H37" s="79"/>
      <c r="I37" s="77">
        <f>I32+J32+H32</f>
        <v>3967354</v>
      </c>
      <c r="J37" s="78"/>
      <c r="K37" s="79"/>
      <c r="L37" s="77">
        <f>L32+M32+K32</f>
        <v>0</v>
      </c>
      <c r="M37" s="78"/>
      <c r="N37" s="79"/>
      <c r="O37" s="77">
        <f>N32+O32+P32+Q32</f>
        <v>0</v>
      </c>
      <c r="P37" s="78"/>
      <c r="Q37" s="79"/>
    </row>
    <row r="38" spans="1:17" ht="18.75" thickBot="1">
      <c r="A38" s="85" t="s">
        <v>27</v>
      </c>
      <c r="B38" s="86"/>
      <c r="C38" s="86"/>
      <c r="D38" s="86"/>
      <c r="E38" s="86"/>
      <c r="F38" s="77">
        <f>F33+G33</f>
        <v>3700502</v>
      </c>
      <c r="G38" s="78"/>
      <c r="H38" s="79"/>
      <c r="I38" s="77">
        <f>I33+J33+H33</f>
        <v>5111585</v>
      </c>
      <c r="J38" s="78"/>
      <c r="K38" s="79"/>
      <c r="L38" s="77">
        <f>L33+M33+K33</f>
        <v>0</v>
      </c>
      <c r="M38" s="78"/>
      <c r="N38" s="79"/>
      <c r="O38" s="77">
        <f>N33+O33+P33+Q33</f>
        <v>0</v>
      </c>
      <c r="P38" s="78"/>
      <c r="Q38" s="79"/>
    </row>
    <row r="39" spans="1:17" ht="18.75" thickBot="1">
      <c r="A39" s="80" t="s">
        <v>28</v>
      </c>
      <c r="B39" s="81"/>
      <c r="C39" s="81"/>
      <c r="D39" s="81"/>
      <c r="E39" s="81"/>
      <c r="F39" s="82">
        <f>(F37/F38)*100</f>
        <v>77.483595468939086</v>
      </c>
      <c r="G39" s="83"/>
      <c r="H39" s="84"/>
      <c r="I39" s="82">
        <f>(I37/I38)*100</f>
        <v>77.61494722282815</v>
      </c>
      <c r="J39" s="83"/>
      <c r="K39" s="84"/>
      <c r="L39" s="82" t="e">
        <f>(L37/L38)*100</f>
        <v>#DIV/0!</v>
      </c>
      <c r="M39" s="83"/>
      <c r="N39" s="84"/>
      <c r="O39" s="82" t="e">
        <f>(O37/O38)*100</f>
        <v>#DIV/0!</v>
      </c>
      <c r="P39" s="83"/>
      <c r="Q39" s="84"/>
    </row>
    <row r="41" spans="1:17" ht="15" thickBot="1"/>
    <row r="42" spans="1:17" ht="18.75" thickBot="1">
      <c r="A42" s="19" t="s">
        <v>25</v>
      </c>
      <c r="B42" s="20"/>
      <c r="C42" s="20"/>
      <c r="D42" s="20"/>
      <c r="E42" s="20"/>
      <c r="F42" s="19" t="s">
        <v>33</v>
      </c>
      <c r="G42" s="20"/>
      <c r="H42" s="21"/>
    </row>
    <row r="43" spans="1:17" ht="18.75" thickBot="1">
      <c r="A43" s="22" t="s">
        <v>26</v>
      </c>
      <c r="B43" s="23"/>
      <c r="C43" s="23"/>
      <c r="D43" s="23"/>
      <c r="E43" s="23"/>
      <c r="F43" s="24">
        <f>SUM(F32:Q32)</f>
        <v>6834636</v>
      </c>
      <c r="G43" s="25"/>
      <c r="H43" s="26"/>
    </row>
    <row r="44" spans="1:17" ht="18.75" thickBot="1">
      <c r="A44" s="27" t="s">
        <v>27</v>
      </c>
      <c r="B44" s="28"/>
      <c r="C44" s="28"/>
      <c r="D44" s="28"/>
      <c r="E44" s="28"/>
      <c r="F44" s="24">
        <f>SUM(F33:Q33)</f>
        <v>8812087</v>
      </c>
      <c r="G44" s="25"/>
      <c r="H44" s="26"/>
    </row>
    <row r="45" spans="1:17" ht="18.75" thickBot="1">
      <c r="A45" s="14" t="s">
        <v>28</v>
      </c>
      <c r="B45" s="15"/>
      <c r="C45" s="15"/>
      <c r="D45" s="15"/>
      <c r="E45" s="15"/>
      <c r="F45" s="16">
        <f>(F43/F44)*100</f>
        <v>77.559788050208766</v>
      </c>
      <c r="G45" s="17"/>
      <c r="H45" s="18"/>
    </row>
  </sheetData>
  <mergeCells count="85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29:E29"/>
    <mergeCell ref="A31:E31"/>
    <mergeCell ref="A32:E32"/>
    <mergeCell ref="A33:E33"/>
    <mergeCell ref="A34:E3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19:E19"/>
    <mergeCell ref="A20:E20"/>
    <mergeCell ref="A12:E12"/>
    <mergeCell ref="A13:E14"/>
    <mergeCell ref="F13:F14"/>
    <mergeCell ref="A18:E18"/>
    <mergeCell ref="A16:E16"/>
    <mergeCell ref="A17:E17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45:E45"/>
    <mergeCell ref="F45:H45"/>
    <mergeCell ref="A42:E42"/>
    <mergeCell ref="F42:H42"/>
    <mergeCell ref="A43:E43"/>
    <mergeCell ref="F43:H43"/>
    <mergeCell ref="A44:E44"/>
    <mergeCell ref="F44:H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2023-06-29T17:01:50Z</dcterms:modified>
</cp:coreProperties>
</file>