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nathan.carranza.i\Documents\Indicadores\MIR\4to trimestre\"/>
    </mc:Choice>
  </mc:AlternateContent>
  <bookViews>
    <workbookView xWindow="0" yWindow="0" windowWidth="28800" windowHeight="11700"/>
  </bookViews>
  <sheets>
    <sheet name=" A4.1.4 DGIF " sheetId="1" r:id="rId1"/>
  </sheets>
  <definedNames>
    <definedName name="PE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1" l="1"/>
  <c r="F44" i="1" l="1"/>
  <c r="F43" i="1"/>
  <c r="O38" i="1"/>
  <c r="Q34" i="1"/>
  <c r="Q33" i="1"/>
  <c r="Q32" i="1"/>
  <c r="O9" i="1" l="1"/>
  <c r="L37" i="1" l="1"/>
  <c r="I37" i="1"/>
  <c r="F37" i="1"/>
  <c r="L38" i="1" l="1"/>
  <c r="I38" i="1"/>
  <c r="F38" i="1" l="1"/>
  <c r="F39" i="1"/>
  <c r="I39" i="1" l="1"/>
  <c r="J32" i="1"/>
  <c r="P32" i="1" l="1"/>
  <c r="O32" i="1"/>
  <c r="N32" i="1"/>
  <c r="M32" i="1"/>
  <c r="L32" i="1"/>
  <c r="K32" i="1"/>
  <c r="I32" i="1"/>
  <c r="H32" i="1"/>
  <c r="G32" i="1"/>
  <c r="F32" i="1"/>
  <c r="Q17" i="1"/>
  <c r="P17" i="1"/>
  <c r="O17" i="1"/>
  <c r="N17" i="1"/>
  <c r="M17" i="1"/>
  <c r="L17" i="1"/>
  <c r="K17" i="1"/>
  <c r="J17" i="1"/>
  <c r="I17" i="1"/>
  <c r="H17" i="1"/>
  <c r="G17" i="1"/>
  <c r="F17" i="1"/>
  <c r="Q13" i="1"/>
  <c r="P13" i="1"/>
  <c r="O13" i="1"/>
  <c r="N13" i="1"/>
  <c r="M13" i="1"/>
  <c r="L13" i="1"/>
  <c r="K13" i="1"/>
  <c r="J13" i="1"/>
  <c r="I13" i="1"/>
  <c r="H13" i="1"/>
  <c r="G13" i="1"/>
  <c r="F13" i="1"/>
  <c r="Q9" i="1"/>
  <c r="P9" i="1"/>
  <c r="P33" i="1" s="1"/>
  <c r="O33" i="1"/>
  <c r="N9" i="1"/>
  <c r="N33" i="1" s="1"/>
  <c r="M9" i="1"/>
  <c r="M33" i="1" s="1"/>
  <c r="L9" i="1"/>
  <c r="L33" i="1" s="1"/>
  <c r="K9" i="1"/>
  <c r="K33" i="1" s="1"/>
  <c r="J9" i="1"/>
  <c r="J33" i="1" s="1"/>
  <c r="J34" i="1" s="1"/>
  <c r="I9" i="1"/>
  <c r="I33" i="1" s="1"/>
  <c r="H9" i="1"/>
  <c r="H33" i="1" s="1"/>
  <c r="G9" i="1"/>
  <c r="G33" i="1" s="1"/>
  <c r="F9" i="1"/>
  <c r="F33" i="1" s="1"/>
  <c r="H34" i="1" l="1"/>
  <c r="N34" i="1"/>
  <c r="I34" i="1"/>
  <c r="P34" i="1"/>
  <c r="G34" i="1"/>
  <c r="M34" i="1"/>
  <c r="K34" i="1"/>
  <c r="F34" i="1"/>
  <c r="L34" i="1"/>
  <c r="O34" i="1"/>
  <c r="O39" i="1" l="1"/>
  <c r="F45" i="1"/>
  <c r="L39" i="1"/>
</calcChain>
</file>

<file path=xl/sharedStrings.xml><?xml version="1.0" encoding="utf-8"?>
<sst xmlns="http://schemas.openxmlformats.org/spreadsheetml/2006/main" count="82" uniqueCount="36">
  <si>
    <t>Indicador de coadyuvancia en importación</t>
  </si>
  <si>
    <t>Total de verificaciones realizadas en importación turística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</si>
  <si>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</si>
  <si>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</si>
  <si>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</si>
  <si>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</si>
  <si>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</si>
  <si>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</si>
  <si>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</si>
  <si>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</si>
  <si>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</si>
  <si>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</si>
  <si>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</si>
  <si>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</si>
  <si>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Cantidad de Personas/Aviones/Barcos Inspeccionadas</t>
  </si>
  <si>
    <t xml:space="preserve">* Oficiales: </t>
  </si>
  <si>
    <t xml:space="preserve">*  TEA´s: </t>
  </si>
  <si>
    <t>Cantidad de Equipajes Inspeccionados</t>
  </si>
  <si>
    <t xml:space="preserve">Total de Avisos Preventivos Sanitarios generados (APS): </t>
  </si>
  <si>
    <t xml:space="preserve">Oficiales: </t>
  </si>
  <si>
    <t xml:space="preserve">TEA´s: </t>
  </si>
  <si>
    <t xml:space="preserve">UC: </t>
  </si>
  <si>
    <t>Informe libre platica, desembarco y comisiariato</t>
  </si>
  <si>
    <t>TEA</t>
  </si>
  <si>
    <t>Total de verificaciones realizadas en importación comercial</t>
  </si>
  <si>
    <t xml:space="preserve">Oficial y TEA </t>
  </si>
  <si>
    <t>Total de verificaciones realizadas en importación</t>
  </si>
  <si>
    <t>Dato Numerador</t>
  </si>
  <si>
    <t>Dato Denominador</t>
  </si>
  <si>
    <t>Porcentaje</t>
  </si>
  <si>
    <t>1er Trimestre</t>
  </si>
  <si>
    <t>2do Trimestre</t>
  </si>
  <si>
    <t>3er Trimestre</t>
  </si>
  <si>
    <t>4er Trimestre</t>
  </si>
  <si>
    <t>Anual</t>
  </si>
  <si>
    <t>Diciembre (1ra quincena)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</si>
</sst>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Información correspondiente al primer trimeste del &quot;0"/>
  </numFmts>
  <fonts count="6">
    <font>
      <sz val="11"/>
      <color theme="1"/>
      <name val="Calibri"/>
      <family val="2"/>
      <scheme val="minor"/>
    </font>
    <font>
      <sz val="11"/>
      <color indexed="8"/>
      <name val="Arial1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Montserrat"/>
    </font>
    <font>
      <sz val="11"/>
      <name val="Montserrat"/>
    </font>
  </fonts>
  <fills count="11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BC945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2" borderId="0" xfId="1" applyFont="1" applyFill="1"/>
    <xf numFmtId="0" fontId="1" fillId="0" borderId="0" xfId="1"/>
    <xf numFmtId="0" fontId="4" fillId="4" borderId="3" xfId="1" applyFont="1" applyFill="1" applyBorder="1" applyAlignment="1">
      <alignment horizontal="center" vertical="center"/>
    </xf>
    <xf numFmtId="0" fontId="5" fillId="5" borderId="3" xfId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/>
    </xf>
    <xf numFmtId="0" fontId="5" fillId="6" borderId="11" xfId="1" applyFont="1" applyFill="1" applyBorder="1" applyAlignment="1">
      <alignment horizontal="center" vertical="center"/>
    </xf>
    <xf numFmtId="0" fontId="5" fillId="5" borderId="11" xfId="1" applyFont="1" applyFill="1" applyBorder="1" applyAlignment="1">
      <alignment horizontal="center" vertical="center"/>
    </xf>
    <xf numFmtId="0" fontId="4" fillId="7" borderId="3" xfId="1" applyFont="1" applyFill="1" applyBorder="1" applyAlignment="1">
      <alignment horizontal="center" vertical="center"/>
    </xf>
    <xf numFmtId="0" fontId="5" fillId="8" borderId="3" xfId="1" applyFont="1" applyFill="1" applyBorder="1" applyAlignment="1">
      <alignment horizontal="center" vertical="center"/>
    </xf>
    <xf numFmtId="0" fontId="4" fillId="9" borderId="3" xfId="1" applyFont="1" applyFill="1" applyBorder="1" applyAlignment="1">
      <alignment horizontal="center" vertical="center"/>
    </xf>
    <xf numFmtId="1" fontId="5" fillId="10" borderId="3" xfId="1" applyNumberFormat="1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left"/>
    </xf>
    <xf numFmtId="0" fontId="5" fillId="5" borderId="9" xfId="1" applyFont="1" applyFill="1" applyBorder="1" applyAlignment="1">
      <alignment horizontal="left"/>
    </xf>
    <xf numFmtId="0" fontId="5" fillId="5" borderId="1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0" fontId="5" fillId="5" borderId="12" xfId="1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center"/>
    </xf>
    <xf numFmtId="0" fontId="5" fillId="5" borderId="9" xfId="1" applyFont="1" applyFill="1" applyBorder="1" applyAlignment="1">
      <alignment horizontal="center"/>
    </xf>
    <xf numFmtId="1" fontId="5" fillId="10" borderId="1" xfId="1" applyNumberFormat="1" applyFont="1" applyFill="1" applyBorder="1" applyAlignment="1">
      <alignment horizontal="center" vertical="center"/>
    </xf>
    <xf numFmtId="1" fontId="5" fillId="10" borderId="2" xfId="1" applyNumberFormat="1" applyFont="1" applyFill="1" applyBorder="1" applyAlignment="1">
      <alignment horizontal="center" vertical="center"/>
    </xf>
    <xf numFmtId="1" fontId="5" fillId="10" borderId="12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left"/>
    </xf>
    <xf numFmtId="0" fontId="5" fillId="5" borderId="2" xfId="1" applyFont="1" applyFill="1" applyBorder="1" applyAlignment="1">
      <alignment horizontal="left"/>
    </xf>
    <xf numFmtId="0" fontId="5" fillId="0" borderId="1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4" fillId="7" borderId="1" xfId="1" applyFont="1" applyFill="1" applyBorder="1" applyAlignment="1">
      <alignment horizontal="left" vertical="center"/>
    </xf>
    <xf numFmtId="0" fontId="4" fillId="7" borderId="2" xfId="1" applyFont="1" applyFill="1" applyBorder="1" applyAlignment="1">
      <alignment horizontal="left" vertical="center"/>
    </xf>
    <xf numFmtId="0" fontId="4" fillId="9" borderId="1" xfId="1" applyFont="1" applyFill="1" applyBorder="1" applyAlignment="1">
      <alignment horizontal="center" vertical="center"/>
    </xf>
    <xf numFmtId="0" fontId="4" fillId="9" borderId="2" xfId="1" applyFont="1" applyFill="1" applyBorder="1" applyAlignment="1">
      <alignment horizontal="center" vertical="center"/>
    </xf>
    <xf numFmtId="0" fontId="5" fillId="8" borderId="7" xfId="1" applyFont="1" applyFill="1" applyBorder="1" applyAlignment="1">
      <alignment horizontal="center" vertical="center"/>
    </xf>
    <xf numFmtId="0" fontId="5" fillId="8" borderId="11" xfId="1" applyFont="1" applyFill="1" applyBorder="1" applyAlignment="1">
      <alignment horizontal="center" vertical="center"/>
    </xf>
    <xf numFmtId="0" fontId="5" fillId="8" borderId="4" xfId="1" applyFont="1" applyFill="1" applyBorder="1" applyAlignment="1">
      <alignment horizontal="left" vertical="center"/>
    </xf>
    <xf numFmtId="0" fontId="5" fillId="8" borderId="5" xfId="1" applyFont="1" applyFill="1" applyBorder="1" applyAlignment="1">
      <alignment horizontal="left" vertical="center"/>
    </xf>
    <xf numFmtId="0" fontId="5" fillId="8" borderId="6" xfId="1" applyFont="1" applyFill="1" applyBorder="1" applyAlignment="1">
      <alignment horizontal="left" vertical="center"/>
    </xf>
    <xf numFmtId="0" fontId="5" fillId="8" borderId="8" xfId="1" applyFont="1" applyFill="1" applyBorder="1" applyAlignment="1">
      <alignment horizontal="left" vertical="center"/>
    </xf>
    <xf numFmtId="0" fontId="5" fillId="8" borderId="9" xfId="1" applyFont="1" applyFill="1" applyBorder="1" applyAlignment="1">
      <alignment horizontal="left" vertical="center"/>
    </xf>
    <xf numFmtId="0" fontId="5" fillId="8" borderId="10" xfId="1" applyFont="1" applyFill="1" applyBorder="1" applyAlignment="1">
      <alignment horizontal="left" vertical="center"/>
    </xf>
    <xf numFmtId="0" fontId="5" fillId="6" borderId="7" xfId="1" applyFont="1" applyFill="1" applyBorder="1" applyAlignment="1">
      <alignment horizontal="center" vertical="center"/>
    </xf>
    <xf numFmtId="0" fontId="5" fillId="6" borderId="1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left"/>
    </xf>
    <xf numFmtId="0" fontId="5" fillId="6" borderId="2" xfId="1" applyFont="1" applyFill="1" applyBorder="1" applyAlignment="1">
      <alignment horizontal="left"/>
    </xf>
    <xf numFmtId="0" fontId="5" fillId="6" borderId="12" xfId="1" applyFont="1" applyFill="1" applyBorder="1" applyAlignment="1">
      <alignment horizontal="left"/>
    </xf>
    <xf numFmtId="0" fontId="5" fillId="6" borderId="4" xfId="1" applyFont="1" applyFill="1" applyBorder="1" applyAlignment="1">
      <alignment horizontal="left" vertical="center"/>
    </xf>
    <xf numFmtId="0" fontId="5" fillId="6" borderId="5" xfId="1" applyFont="1" applyFill="1" applyBorder="1" applyAlignment="1">
      <alignment horizontal="left" vertical="center"/>
    </xf>
    <xf numFmtId="0" fontId="5" fillId="6" borderId="6" xfId="1" applyFont="1" applyFill="1" applyBorder="1" applyAlignment="1">
      <alignment horizontal="left" vertical="center"/>
    </xf>
    <xf numFmtId="0" fontId="5" fillId="6" borderId="8" xfId="1" applyFont="1" applyFill="1" applyBorder="1" applyAlignment="1">
      <alignment horizontal="left" vertical="center"/>
    </xf>
    <xf numFmtId="0" fontId="5" fillId="6" borderId="9" xfId="1" applyFont="1" applyFill="1" applyBorder="1" applyAlignment="1">
      <alignment horizontal="left" vertical="center"/>
    </xf>
    <xf numFmtId="0" fontId="5" fillId="6" borderId="10" xfId="1" applyFont="1" applyFill="1" applyBorder="1" applyAlignment="1">
      <alignment horizontal="left" vertical="center"/>
    </xf>
    <xf numFmtId="0" fontId="5" fillId="6" borderId="8" xfId="1" applyFont="1" applyFill="1" applyBorder="1" applyAlignment="1">
      <alignment horizontal="left"/>
    </xf>
    <xf numFmtId="0" fontId="5" fillId="6" borderId="9" xfId="1" applyFont="1" applyFill="1" applyBorder="1" applyAlignment="1">
      <alignment horizontal="left"/>
    </xf>
    <xf numFmtId="0" fontId="5" fillId="6" borderId="10" xfId="1" applyFont="1" applyFill="1" applyBorder="1" applyAlignment="1">
      <alignment horizontal="left"/>
    </xf>
    <xf numFmtId="0" fontId="5" fillId="5" borderId="1" xfId="1" applyFont="1" applyFill="1" applyBorder="1" applyAlignment="1">
      <alignment horizontal="left" vertical="center"/>
    </xf>
    <xf numFmtId="0" fontId="5" fillId="5" borderId="2" xfId="1" applyFont="1" applyFill="1" applyBorder="1" applyAlignment="1">
      <alignment horizontal="left" vertical="center"/>
    </xf>
    <xf numFmtId="164" fontId="3" fillId="3" borderId="0" xfId="1" applyNumberFormat="1" applyFont="1" applyFill="1" applyAlignment="1">
      <alignment horizontal="center" vertical="center"/>
    </xf>
    <xf numFmtId="0" fontId="5" fillId="5" borderId="4" xfId="1" applyFont="1" applyFill="1" applyBorder="1" applyAlignment="1">
      <alignment horizontal="left" vertical="center"/>
    </xf>
    <xf numFmtId="0" fontId="5" fillId="5" borderId="5" xfId="1" applyFont="1" applyFill="1" applyBorder="1" applyAlignment="1">
      <alignment horizontal="left" vertical="center"/>
    </xf>
    <xf numFmtId="0" fontId="5" fillId="5" borderId="6" xfId="1" applyFont="1" applyFill="1" applyBorder="1" applyAlignment="1">
      <alignment horizontal="left" vertical="center"/>
    </xf>
    <xf numFmtId="0" fontId="5" fillId="5" borderId="8" xfId="1" applyFont="1" applyFill="1" applyBorder="1" applyAlignment="1">
      <alignment horizontal="left" vertical="center"/>
    </xf>
    <xf numFmtId="0" fontId="5" fillId="5" borderId="9" xfId="1" applyFont="1" applyFill="1" applyBorder="1" applyAlignment="1">
      <alignment horizontal="left" vertical="center"/>
    </xf>
    <xf numFmtId="0" fontId="5" fillId="5" borderId="10" xfId="1" applyFont="1" applyFill="1" applyBorder="1" applyAlignment="1">
      <alignment horizontal="left" vertical="center"/>
    </xf>
    <xf numFmtId="0" fontId="5" fillId="5" borderId="7" xfId="1" applyFont="1" applyFill="1" applyBorder="1" applyAlignment="1">
      <alignment horizontal="center" vertical="center"/>
    </xf>
    <xf numFmtId="0" fontId="5" fillId="5" borderId="11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38100</xdr:rowOff>
    </xdr:from>
    <xdr:to>
      <xdr:col>9</xdr:col>
      <xdr:colOff>485773</xdr:colOff>
      <xdr:row>4</xdr:row>
      <xdr:rowOff>14021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38100"/>
          <a:ext cx="6134098" cy="699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zoomScale="70" zoomScaleNormal="70" workbookViewId="0">
      <selection activeCell="F43" sqref="F43:H45"/>
    </sheetView>
  </sheetViews>
  <sheetFormatPr baseColWidth="10" defaultRowHeight="14.25"/>
  <cols>
    <col min="1" max="4" width="11.42578125" style="2"/>
    <col min="5" max="5" width="20.5703125" style="2" customWidth="1"/>
    <col min="6" max="13" width="11.42578125" style="2"/>
    <col min="14" max="14" width="14.140625" style="2" customWidth="1"/>
    <col min="15" max="15" width="13" style="2" customWidth="1"/>
    <col min="16" max="16" width="13.7109375" style="2" customWidth="1"/>
    <col min="17" max="17" width="29.42578125" style="2" customWidth="1"/>
    <col min="18" max="16384" width="11.42578125" style="2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7" spans="1:17" ht="15" thickBot="1"/>
    <row r="8" spans="1:17" ht="18.75" thickBot="1">
      <c r="A8" s="22" t="s">
        <v>1</v>
      </c>
      <c r="B8" s="23"/>
      <c r="C8" s="23"/>
      <c r="D8" s="23"/>
      <c r="E8" s="23"/>
      <c r="F8" s="3" t="s">
        <v>2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7</v>
      </c>
      <c r="L8" s="3" t="s">
        <v>8</v>
      </c>
      <c r="M8" s="3" t="s">
        <v>9</v>
      </c>
      <c r="N8" s="3" t="s">
        <v>10</v>
      </c>
      <c r="O8" s="3" t="s">
        <v>11</v>
      </c>
      <c r="P8" s="3" t="s">
        <v>12</v>
      </c>
      <c r="Q8" s="3" t="s">
        <v>35</v>
      </c>
    </row>
    <row r="9" spans="1:17" ht="14.25" customHeight="1">
      <c r="A9" s="58" t="s">
        <v>14</v>
      </c>
      <c r="B9" s="59"/>
      <c r="C9" s="59"/>
      <c r="D9" s="59"/>
      <c r="E9" s="60"/>
      <c r="F9" s="64">
        <f t="shared" ref="F9:Q9" si="0">F11+F12</f>
        <v>1092260</v>
      </c>
      <c r="G9" s="64">
        <f t="shared" si="0"/>
        <v>1153301</v>
      </c>
      <c r="H9" s="64">
        <f t="shared" si="0"/>
        <v>1546479</v>
      </c>
      <c r="I9" s="64">
        <f t="shared" si="0"/>
        <v>1437060</v>
      </c>
      <c r="J9" s="64">
        <f t="shared" si="0"/>
        <v>1276150</v>
      </c>
      <c r="K9" s="64">
        <f t="shared" si="0"/>
        <v>1379675</v>
      </c>
      <c r="L9" s="64">
        <f t="shared" si="0"/>
        <v>1499949</v>
      </c>
      <c r="M9" s="64">
        <f t="shared" si="0"/>
        <v>1351740</v>
      </c>
      <c r="N9" s="64">
        <f t="shared" si="0"/>
        <v>1161836</v>
      </c>
      <c r="O9" s="64">
        <f>O11+O12</f>
        <v>1366807</v>
      </c>
      <c r="P9" s="64">
        <f t="shared" si="0"/>
        <v>1631706</v>
      </c>
      <c r="Q9" s="64">
        <f t="shared" si="0"/>
        <v>829855</v>
      </c>
    </row>
    <row r="10" spans="1:17" ht="15" customHeight="1" thickBot="1">
      <c r="A10" s="61"/>
      <c r="B10" s="62"/>
      <c r="C10" s="62"/>
      <c r="D10" s="62"/>
      <c r="E10" s="63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7" ht="18.75" thickBot="1">
      <c r="A11" s="25" t="s">
        <v>15</v>
      </c>
      <c r="B11" s="26"/>
      <c r="C11" s="26"/>
      <c r="D11" s="26"/>
      <c r="E11" s="26"/>
      <c r="F11" s="4">
        <v>291280</v>
      </c>
      <c r="G11" s="4">
        <v>308117</v>
      </c>
      <c r="H11" s="4">
        <v>381181</v>
      </c>
      <c r="I11" s="4">
        <v>344410</v>
      </c>
      <c r="J11" s="4">
        <v>316199</v>
      </c>
      <c r="K11" s="4">
        <v>310867</v>
      </c>
      <c r="L11" s="4">
        <v>359872</v>
      </c>
      <c r="M11" s="4">
        <v>322000</v>
      </c>
      <c r="N11" s="4">
        <v>268077</v>
      </c>
      <c r="O11" s="4">
        <v>300867</v>
      </c>
      <c r="P11" s="4">
        <v>342691</v>
      </c>
      <c r="Q11" s="4">
        <v>167718</v>
      </c>
    </row>
    <row r="12" spans="1:17" ht="18.75" thickBot="1">
      <c r="A12" s="12" t="s">
        <v>16</v>
      </c>
      <c r="B12" s="13"/>
      <c r="C12" s="13"/>
      <c r="D12" s="13"/>
      <c r="E12" s="13"/>
      <c r="F12" s="4">
        <v>800980</v>
      </c>
      <c r="G12" s="4">
        <v>845184</v>
      </c>
      <c r="H12" s="4">
        <v>1165298</v>
      </c>
      <c r="I12" s="4">
        <v>1092650</v>
      </c>
      <c r="J12" s="4">
        <v>959951</v>
      </c>
      <c r="K12" s="4">
        <v>1068808</v>
      </c>
      <c r="L12" s="4">
        <v>1140077</v>
      </c>
      <c r="M12" s="4">
        <v>1029740</v>
      </c>
      <c r="N12" s="4">
        <v>893759</v>
      </c>
      <c r="O12" s="4">
        <v>1065940</v>
      </c>
      <c r="P12" s="4">
        <v>1289015</v>
      </c>
      <c r="Q12" s="4">
        <v>662137</v>
      </c>
    </row>
    <row r="13" spans="1:17" ht="14.25" customHeight="1">
      <c r="A13" s="46" t="s">
        <v>17</v>
      </c>
      <c r="B13" s="47"/>
      <c r="C13" s="47"/>
      <c r="D13" s="47"/>
      <c r="E13" s="48"/>
      <c r="F13" s="41">
        <f t="shared" ref="F13:Q13" si="1">F15+F16</f>
        <v>1867308</v>
      </c>
      <c r="G13" s="41">
        <f t="shared" si="1"/>
        <v>1971607</v>
      </c>
      <c r="H13" s="41">
        <f t="shared" si="1"/>
        <v>2553145</v>
      </c>
      <c r="I13" s="41">
        <f t="shared" si="1"/>
        <v>2217458</v>
      </c>
      <c r="J13" s="41">
        <f t="shared" si="1"/>
        <v>2134533</v>
      </c>
      <c r="K13" s="41">
        <f t="shared" si="1"/>
        <v>2305610</v>
      </c>
      <c r="L13" s="41">
        <f t="shared" si="1"/>
        <v>2523332</v>
      </c>
      <c r="M13" s="41">
        <f t="shared" si="1"/>
        <v>2248209</v>
      </c>
      <c r="N13" s="41">
        <f t="shared" si="1"/>
        <v>1883582</v>
      </c>
      <c r="O13" s="41">
        <f t="shared" si="1"/>
        <v>2197825</v>
      </c>
      <c r="P13" s="41">
        <f t="shared" si="1"/>
        <v>2548611</v>
      </c>
      <c r="Q13" s="41">
        <f t="shared" si="1"/>
        <v>1277855</v>
      </c>
    </row>
    <row r="14" spans="1:17" ht="15" customHeight="1" thickBot="1">
      <c r="A14" s="49"/>
      <c r="B14" s="50"/>
      <c r="C14" s="50"/>
      <c r="D14" s="50"/>
      <c r="E14" s="5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8.75" thickBot="1">
      <c r="A15" s="43" t="s">
        <v>15</v>
      </c>
      <c r="B15" s="44"/>
      <c r="C15" s="44"/>
      <c r="D15" s="44"/>
      <c r="E15" s="45"/>
      <c r="F15" s="5">
        <v>492821</v>
      </c>
      <c r="G15" s="5">
        <v>560351</v>
      </c>
      <c r="H15" s="5">
        <v>650678</v>
      </c>
      <c r="I15" s="5">
        <v>588458</v>
      </c>
      <c r="J15" s="5">
        <v>546752</v>
      </c>
      <c r="K15" s="5">
        <v>553814</v>
      </c>
      <c r="L15" s="5">
        <v>622089</v>
      </c>
      <c r="M15" s="5">
        <v>551226</v>
      </c>
      <c r="N15" s="5">
        <v>453156</v>
      </c>
      <c r="O15" s="5">
        <v>516415</v>
      </c>
      <c r="P15" s="5">
        <v>585746</v>
      </c>
      <c r="Q15" s="5">
        <v>285682</v>
      </c>
    </row>
    <row r="16" spans="1:17" ht="18.75" thickBot="1">
      <c r="A16" s="52" t="s">
        <v>16</v>
      </c>
      <c r="B16" s="53"/>
      <c r="C16" s="53"/>
      <c r="D16" s="53"/>
      <c r="E16" s="54"/>
      <c r="F16" s="6">
        <v>1374487</v>
      </c>
      <c r="G16" s="6">
        <v>1411256</v>
      </c>
      <c r="H16" s="6">
        <v>1902467</v>
      </c>
      <c r="I16" s="6">
        <v>1629000</v>
      </c>
      <c r="J16" s="6">
        <v>1587781</v>
      </c>
      <c r="K16" s="6">
        <v>1751796</v>
      </c>
      <c r="L16" s="6">
        <v>1901243</v>
      </c>
      <c r="M16" s="6">
        <v>1696983</v>
      </c>
      <c r="N16" s="6">
        <v>1430426</v>
      </c>
      <c r="O16" s="6">
        <v>1681410</v>
      </c>
      <c r="P16" s="6">
        <v>1962865</v>
      </c>
      <c r="Q16" s="6">
        <v>992173</v>
      </c>
    </row>
    <row r="17" spans="1:17" ht="18.75" thickBot="1">
      <c r="A17" s="55" t="s">
        <v>18</v>
      </c>
      <c r="B17" s="56"/>
      <c r="C17" s="56"/>
      <c r="D17" s="56"/>
      <c r="E17" s="56"/>
      <c r="F17" s="4">
        <f t="shared" ref="F17:Q17" si="2">F18+F19+F20</f>
        <v>12454</v>
      </c>
      <c r="G17" s="4">
        <f t="shared" si="2"/>
        <v>13335</v>
      </c>
      <c r="H17" s="4">
        <f t="shared" si="2"/>
        <v>12963</v>
      </c>
      <c r="I17" s="4">
        <f t="shared" si="2"/>
        <v>13362</v>
      </c>
      <c r="J17" s="4">
        <f t="shared" si="2"/>
        <v>12224</v>
      </c>
      <c r="K17" s="4">
        <f t="shared" si="2"/>
        <v>12619</v>
      </c>
      <c r="L17" s="4">
        <f t="shared" si="2"/>
        <v>14292</v>
      </c>
      <c r="M17" s="4">
        <f t="shared" si="2"/>
        <v>14138</v>
      </c>
      <c r="N17" s="4">
        <f t="shared" si="2"/>
        <v>12691</v>
      </c>
      <c r="O17" s="4">
        <f t="shared" si="2"/>
        <v>14967</v>
      </c>
      <c r="P17" s="4">
        <f t="shared" si="2"/>
        <v>14417</v>
      </c>
      <c r="Q17" s="4">
        <f t="shared" si="2"/>
        <v>7239</v>
      </c>
    </row>
    <row r="18" spans="1:17" ht="18.75" thickBot="1">
      <c r="A18" s="25" t="s">
        <v>19</v>
      </c>
      <c r="B18" s="26"/>
      <c r="C18" s="26"/>
      <c r="D18" s="26"/>
      <c r="E18" s="26"/>
      <c r="F18" s="4">
        <v>2216</v>
      </c>
      <c r="G18" s="4">
        <v>1829</v>
      </c>
      <c r="H18" s="4">
        <v>2054</v>
      </c>
      <c r="I18" s="4">
        <v>1890</v>
      </c>
      <c r="J18" s="4">
        <v>1907</v>
      </c>
      <c r="K18" s="4">
        <v>1909</v>
      </c>
      <c r="L18" s="4">
        <v>1887</v>
      </c>
      <c r="M18" s="4">
        <v>1755</v>
      </c>
      <c r="N18" s="4">
        <v>1463</v>
      </c>
      <c r="O18" s="4">
        <v>1751</v>
      </c>
      <c r="P18" s="4">
        <v>1582</v>
      </c>
      <c r="Q18" s="4">
        <v>774</v>
      </c>
    </row>
    <row r="19" spans="1:17" ht="18.75" thickBot="1">
      <c r="A19" s="25" t="s">
        <v>20</v>
      </c>
      <c r="B19" s="26"/>
      <c r="C19" s="26"/>
      <c r="D19" s="26"/>
      <c r="E19" s="26"/>
      <c r="F19" s="4">
        <v>6267</v>
      </c>
      <c r="G19" s="4">
        <v>7816</v>
      </c>
      <c r="H19" s="4">
        <v>6903</v>
      </c>
      <c r="I19" s="4">
        <v>7666</v>
      </c>
      <c r="J19" s="4">
        <v>6333</v>
      </c>
      <c r="K19" s="4">
        <v>6714</v>
      </c>
      <c r="L19" s="4">
        <v>8274</v>
      </c>
      <c r="M19" s="4">
        <v>8289</v>
      </c>
      <c r="N19" s="4">
        <v>7409</v>
      </c>
      <c r="O19" s="4">
        <v>8760</v>
      </c>
      <c r="P19" s="4">
        <v>9038</v>
      </c>
      <c r="Q19" s="4">
        <v>4625</v>
      </c>
    </row>
    <row r="20" spans="1:17" ht="18.75" thickBot="1">
      <c r="A20" s="12" t="s">
        <v>21</v>
      </c>
      <c r="B20" s="13"/>
      <c r="C20" s="13"/>
      <c r="D20" s="13"/>
      <c r="E20" s="13"/>
      <c r="F20" s="7">
        <v>3971</v>
      </c>
      <c r="G20" s="7">
        <v>3690</v>
      </c>
      <c r="H20" s="7">
        <v>4006</v>
      </c>
      <c r="I20" s="7">
        <v>3806</v>
      </c>
      <c r="J20" s="7">
        <v>3984</v>
      </c>
      <c r="K20" s="7">
        <v>3996</v>
      </c>
      <c r="L20" s="7">
        <v>4131</v>
      </c>
      <c r="M20" s="7">
        <v>4094</v>
      </c>
      <c r="N20" s="7">
        <v>3819</v>
      </c>
      <c r="O20" s="7">
        <v>4456</v>
      </c>
      <c r="P20" s="7">
        <v>3797</v>
      </c>
      <c r="Q20" s="7">
        <v>1840</v>
      </c>
    </row>
    <row r="21" spans="1:17" ht="15" thickBot="1"/>
    <row r="22" spans="1:17" ht="18.75" thickBot="1">
      <c r="A22" s="29" t="s">
        <v>22</v>
      </c>
      <c r="B22" s="30"/>
      <c r="C22" s="30"/>
      <c r="D22" s="30"/>
      <c r="E22" s="30"/>
      <c r="F22" s="8" t="s">
        <v>2</v>
      </c>
      <c r="G22" s="8" t="s">
        <v>3</v>
      </c>
      <c r="H22" s="8" t="s">
        <v>4</v>
      </c>
      <c r="I22" s="8" t="s">
        <v>5</v>
      </c>
      <c r="J22" s="8" t="s">
        <v>6</v>
      </c>
      <c r="K22" s="8" t="s">
        <v>7</v>
      </c>
      <c r="L22" s="8" t="s">
        <v>8</v>
      </c>
      <c r="M22" s="8" t="s">
        <v>9</v>
      </c>
      <c r="N22" s="8" t="s">
        <v>10</v>
      </c>
      <c r="O22" s="8" t="s">
        <v>11</v>
      </c>
      <c r="P22" s="8" t="s">
        <v>12</v>
      </c>
      <c r="Q22" s="8" t="s">
        <v>35</v>
      </c>
    </row>
    <row r="23" spans="1:17" ht="18.75" thickBot="1">
      <c r="A23" s="27" t="s">
        <v>23</v>
      </c>
      <c r="B23" s="28"/>
      <c r="C23" s="28"/>
      <c r="D23" s="28"/>
      <c r="E23" s="28"/>
      <c r="F23" s="9">
        <v>1087</v>
      </c>
      <c r="G23" s="9">
        <v>1232</v>
      </c>
      <c r="H23" s="9">
        <v>1243</v>
      </c>
      <c r="I23" s="9">
        <v>1100</v>
      </c>
      <c r="J23" s="9">
        <v>967</v>
      </c>
      <c r="K23" s="9">
        <v>949</v>
      </c>
      <c r="L23" s="9">
        <v>800</v>
      </c>
      <c r="M23" s="9">
        <v>1091</v>
      </c>
      <c r="N23" s="9">
        <v>975</v>
      </c>
      <c r="O23" s="9">
        <v>1334</v>
      </c>
      <c r="P23" s="9">
        <v>1478</v>
      </c>
      <c r="Q23" s="9"/>
    </row>
    <row r="25" spans="1:17" ht="15" thickBot="1"/>
    <row r="26" spans="1:17" ht="18.75" thickBot="1">
      <c r="A26" s="31" t="s">
        <v>24</v>
      </c>
      <c r="B26" s="32"/>
      <c r="C26" s="32"/>
      <c r="D26" s="32"/>
      <c r="E26" s="32"/>
      <c r="F26" s="10" t="s">
        <v>2</v>
      </c>
      <c r="G26" s="10" t="s">
        <v>3</v>
      </c>
      <c r="H26" s="10" t="s">
        <v>4</v>
      </c>
      <c r="I26" s="10" t="s">
        <v>5</v>
      </c>
      <c r="J26" s="10" t="s">
        <v>6</v>
      </c>
      <c r="K26" s="10" t="s">
        <v>7</v>
      </c>
      <c r="L26" s="10" t="s">
        <v>8</v>
      </c>
      <c r="M26" s="10" t="s">
        <v>9</v>
      </c>
      <c r="N26" s="10" t="s">
        <v>10</v>
      </c>
      <c r="O26" s="10" t="s">
        <v>11</v>
      </c>
      <c r="P26" s="10" t="s">
        <v>12</v>
      </c>
      <c r="Q26" s="10" t="s">
        <v>13</v>
      </c>
    </row>
    <row r="27" spans="1:17">
      <c r="A27" s="35" t="s">
        <v>25</v>
      </c>
      <c r="B27" s="36"/>
      <c r="C27" s="36"/>
      <c r="D27" s="36"/>
      <c r="E27" s="37"/>
      <c r="F27" s="33">
        <v>56360</v>
      </c>
      <c r="G27" s="33">
        <v>53361</v>
      </c>
      <c r="H27" s="33">
        <v>61980</v>
      </c>
      <c r="I27" s="33">
        <v>54745</v>
      </c>
      <c r="J27" s="33">
        <v>60284</v>
      </c>
      <c r="K27" s="33">
        <v>60558</v>
      </c>
      <c r="L27" s="33">
        <v>56755</v>
      </c>
      <c r="M27" s="33">
        <v>64962</v>
      </c>
      <c r="N27" s="33">
        <v>62471</v>
      </c>
      <c r="O27" s="33">
        <v>62654</v>
      </c>
      <c r="P27" s="33">
        <v>65533</v>
      </c>
      <c r="Q27" s="33">
        <v>34989</v>
      </c>
    </row>
    <row r="28" spans="1:17" ht="15" thickBot="1">
      <c r="A28" s="38"/>
      <c r="B28" s="39"/>
      <c r="C28" s="39"/>
      <c r="D28" s="39"/>
      <c r="E28" s="40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7" ht="18.75" thickBot="1">
      <c r="A29" s="27" t="s">
        <v>23</v>
      </c>
      <c r="B29" s="28"/>
      <c r="C29" s="28"/>
      <c r="D29" s="28"/>
      <c r="E29" s="28"/>
      <c r="F29" s="9">
        <v>30813</v>
      </c>
      <c r="G29" s="9">
        <v>29426</v>
      </c>
      <c r="H29" s="9">
        <v>33910</v>
      </c>
      <c r="I29" s="9">
        <v>31041</v>
      </c>
      <c r="J29" s="9">
        <v>36138</v>
      </c>
      <c r="K29" s="9">
        <v>35061</v>
      </c>
      <c r="L29" s="9">
        <v>34257</v>
      </c>
      <c r="M29" s="9">
        <v>39516</v>
      </c>
      <c r="N29" s="9">
        <v>39014</v>
      </c>
      <c r="O29" s="9">
        <v>38377</v>
      </c>
      <c r="P29" s="9">
        <v>40025</v>
      </c>
      <c r="Q29" s="9">
        <v>21883</v>
      </c>
    </row>
    <row r="30" spans="1:17" ht="15" thickBot="1"/>
    <row r="31" spans="1:17" ht="18.75" thickBot="1">
      <c r="A31" s="22" t="s">
        <v>26</v>
      </c>
      <c r="B31" s="23"/>
      <c r="C31" s="23"/>
      <c r="D31" s="23"/>
      <c r="E31" s="23"/>
      <c r="F31" s="3" t="s">
        <v>2</v>
      </c>
      <c r="G31" s="3" t="s">
        <v>3</v>
      </c>
      <c r="H31" s="3" t="s">
        <v>4</v>
      </c>
      <c r="I31" s="3" t="s">
        <v>5</v>
      </c>
      <c r="J31" s="3" t="s">
        <v>6</v>
      </c>
      <c r="K31" s="3" t="s">
        <v>7</v>
      </c>
      <c r="L31" s="3" t="s">
        <v>8</v>
      </c>
      <c r="M31" s="3" t="s">
        <v>9</v>
      </c>
      <c r="N31" s="3" t="s">
        <v>10</v>
      </c>
      <c r="O31" s="3" t="s">
        <v>11</v>
      </c>
      <c r="P31" s="3" t="s">
        <v>12</v>
      </c>
      <c r="Q31" s="3" t="s">
        <v>13</v>
      </c>
    </row>
    <row r="32" spans="1:17" ht="18.75" thickBot="1">
      <c r="A32" s="25" t="s">
        <v>27</v>
      </c>
      <c r="B32" s="26"/>
      <c r="C32" s="26"/>
      <c r="D32" s="26"/>
      <c r="E32" s="26"/>
      <c r="F32" s="4">
        <f>F12+F23+F29</f>
        <v>832880</v>
      </c>
      <c r="G32" s="4">
        <f t="shared" ref="G32:P32" si="3">G12+G23+G29</f>
        <v>875842</v>
      </c>
      <c r="H32" s="4">
        <f t="shared" si="3"/>
        <v>1200451</v>
      </c>
      <c r="I32" s="4">
        <f t="shared" si="3"/>
        <v>1124791</v>
      </c>
      <c r="J32" s="4">
        <f>J12+J23+J29</f>
        <v>997056</v>
      </c>
      <c r="K32" s="4">
        <f t="shared" si="3"/>
        <v>1104818</v>
      </c>
      <c r="L32" s="4">
        <f t="shared" si="3"/>
        <v>1175134</v>
      </c>
      <c r="M32" s="4">
        <f t="shared" si="3"/>
        <v>1070347</v>
      </c>
      <c r="N32" s="4">
        <f t="shared" si="3"/>
        <v>933748</v>
      </c>
      <c r="O32" s="4">
        <f t="shared" si="3"/>
        <v>1105651</v>
      </c>
      <c r="P32" s="4">
        <f t="shared" si="3"/>
        <v>1330518</v>
      </c>
      <c r="Q32" s="4">
        <f>Q12+Q23+Q29</f>
        <v>684020</v>
      </c>
    </row>
    <row r="33" spans="1:17" ht="18.75" thickBot="1">
      <c r="A33" s="12" t="s">
        <v>28</v>
      </c>
      <c r="B33" s="13"/>
      <c r="C33" s="13"/>
      <c r="D33" s="13"/>
      <c r="E33" s="13"/>
      <c r="F33" s="4">
        <f>F9+F27</f>
        <v>1148620</v>
      </c>
      <c r="G33" s="4">
        <f t="shared" ref="G33:P33" si="4">G9+G27</f>
        <v>1206662</v>
      </c>
      <c r="H33" s="4">
        <f t="shared" si="4"/>
        <v>1608459</v>
      </c>
      <c r="I33" s="4">
        <f t="shared" si="4"/>
        <v>1491805</v>
      </c>
      <c r="J33" s="4">
        <f t="shared" si="4"/>
        <v>1336434</v>
      </c>
      <c r="K33" s="4">
        <f t="shared" si="4"/>
        <v>1440233</v>
      </c>
      <c r="L33" s="4">
        <f t="shared" si="4"/>
        <v>1556704</v>
      </c>
      <c r="M33" s="4">
        <f t="shared" si="4"/>
        <v>1416702</v>
      </c>
      <c r="N33" s="4">
        <f t="shared" si="4"/>
        <v>1224307</v>
      </c>
      <c r="O33" s="4">
        <f t="shared" si="4"/>
        <v>1429461</v>
      </c>
      <c r="P33" s="4">
        <f t="shared" si="4"/>
        <v>1697239</v>
      </c>
      <c r="Q33" s="4">
        <f>Q9+Q27</f>
        <v>864844</v>
      </c>
    </row>
    <row r="34" spans="1:17" ht="18.75" thickBot="1">
      <c r="A34" s="17" t="s">
        <v>29</v>
      </c>
      <c r="B34" s="18"/>
      <c r="C34" s="18"/>
      <c r="D34" s="18"/>
      <c r="E34" s="18"/>
      <c r="F34" s="11">
        <f t="shared" ref="F34:P34" si="5">(F32/F33)*100</f>
        <v>72.511361459838767</v>
      </c>
      <c r="G34" s="11">
        <f t="shared" si="5"/>
        <v>72.583871871327673</v>
      </c>
      <c r="H34" s="11">
        <f>(H32/H33)*100</f>
        <v>74.633608938741986</v>
      </c>
      <c r="I34" s="11">
        <f t="shared" si="5"/>
        <v>75.397991024296076</v>
      </c>
      <c r="J34" s="11">
        <f>(J32/J33)*100</f>
        <v>74.605704434337952</v>
      </c>
      <c r="K34" s="11">
        <f t="shared" si="5"/>
        <v>76.711059946550321</v>
      </c>
      <c r="L34" s="11">
        <f t="shared" si="5"/>
        <v>75.488596419100872</v>
      </c>
      <c r="M34" s="11">
        <f t="shared" si="5"/>
        <v>75.552021526051348</v>
      </c>
      <c r="N34" s="11">
        <f t="shared" si="5"/>
        <v>76.267472129131008</v>
      </c>
      <c r="O34" s="11">
        <f t="shared" si="5"/>
        <v>77.347405770426761</v>
      </c>
      <c r="P34" s="11">
        <f t="shared" si="5"/>
        <v>78.393084297497282</v>
      </c>
      <c r="Q34" s="11">
        <f>(Q32/Q33)*100</f>
        <v>79.091720587759184</v>
      </c>
    </row>
    <row r="35" spans="1:17" ht="15" thickBot="1"/>
    <row r="36" spans="1:17" ht="18.75" thickBot="1">
      <c r="A36" s="22" t="s">
        <v>26</v>
      </c>
      <c r="B36" s="23"/>
      <c r="C36" s="23"/>
      <c r="D36" s="23"/>
      <c r="E36" s="23"/>
      <c r="F36" s="22" t="s">
        <v>30</v>
      </c>
      <c r="G36" s="23"/>
      <c r="H36" s="24"/>
      <c r="I36" s="22" t="s">
        <v>31</v>
      </c>
      <c r="J36" s="23"/>
      <c r="K36" s="24"/>
      <c r="L36" s="22" t="s">
        <v>32</v>
      </c>
      <c r="M36" s="23"/>
      <c r="N36" s="24"/>
      <c r="O36" s="22" t="s">
        <v>33</v>
      </c>
      <c r="P36" s="23"/>
      <c r="Q36" s="24"/>
    </row>
    <row r="37" spans="1:17" ht="18.75" thickBot="1">
      <c r="A37" s="25" t="s">
        <v>27</v>
      </c>
      <c r="B37" s="26"/>
      <c r="C37" s="26"/>
      <c r="D37" s="26"/>
      <c r="E37" s="26"/>
      <c r="F37" s="14">
        <f>F32+G32</f>
        <v>1708722</v>
      </c>
      <c r="G37" s="15"/>
      <c r="H37" s="16"/>
      <c r="I37" s="14">
        <f>I32+J32+H3+H32</f>
        <v>3322298</v>
      </c>
      <c r="J37" s="15"/>
      <c r="K37" s="16"/>
      <c r="L37" s="14">
        <f>L32+M32+K32</f>
        <v>3350299</v>
      </c>
      <c r="M37" s="15"/>
      <c r="N37" s="16"/>
      <c r="O37" s="14">
        <f>N32+O32+P32+Q32</f>
        <v>4053937</v>
      </c>
      <c r="P37" s="15"/>
      <c r="Q37" s="16"/>
    </row>
    <row r="38" spans="1:17" ht="18.75" thickBot="1">
      <c r="A38" s="12" t="s">
        <v>28</v>
      </c>
      <c r="B38" s="13"/>
      <c r="C38" s="13"/>
      <c r="D38" s="13"/>
      <c r="E38" s="13"/>
      <c r="F38" s="14">
        <f>F33+G33</f>
        <v>2355282</v>
      </c>
      <c r="G38" s="15"/>
      <c r="H38" s="16"/>
      <c r="I38" s="14">
        <f>I33+J33+H4+H33</f>
        <v>4436698</v>
      </c>
      <c r="J38" s="15"/>
      <c r="K38" s="16"/>
      <c r="L38" s="14">
        <f>L33+M33+K33</f>
        <v>4413639</v>
      </c>
      <c r="M38" s="15"/>
      <c r="N38" s="16"/>
      <c r="O38" s="14">
        <f>N33+O33+P33+Q33</f>
        <v>5215851</v>
      </c>
      <c r="P38" s="15"/>
      <c r="Q38" s="16"/>
    </row>
    <row r="39" spans="1:17" ht="18.75" thickBot="1">
      <c r="A39" s="17" t="s">
        <v>29</v>
      </c>
      <c r="B39" s="18"/>
      <c r="C39" s="18"/>
      <c r="D39" s="18"/>
      <c r="E39" s="18"/>
      <c r="F39" s="19">
        <f>(F37/F38)*100</f>
        <v>72.548510114712386</v>
      </c>
      <c r="G39" s="20"/>
      <c r="H39" s="21"/>
      <c r="I39" s="19">
        <f>(I37/I38)*100</f>
        <v>74.882220967034499</v>
      </c>
      <c r="J39" s="20"/>
      <c r="K39" s="21"/>
      <c r="L39" s="19">
        <f>(L37/L38)*100</f>
        <v>75.907861970587092</v>
      </c>
      <c r="M39" s="20"/>
      <c r="N39" s="21"/>
      <c r="O39" s="19">
        <f>(O37/O38)*100</f>
        <v>77.723405058925181</v>
      </c>
      <c r="P39" s="20"/>
      <c r="Q39" s="21"/>
    </row>
    <row r="41" spans="1:17" ht="15" thickBot="1"/>
    <row r="42" spans="1:17" ht="18.75" thickBot="1">
      <c r="A42" s="22" t="s">
        <v>26</v>
      </c>
      <c r="B42" s="23"/>
      <c r="C42" s="23"/>
      <c r="D42" s="23"/>
      <c r="E42" s="23"/>
      <c r="F42" s="22" t="s">
        <v>34</v>
      </c>
      <c r="G42" s="23"/>
      <c r="H42" s="24"/>
    </row>
    <row r="43" spans="1:17" ht="18.75" thickBot="1">
      <c r="A43" s="25" t="s">
        <v>27</v>
      </c>
      <c r="B43" s="26"/>
      <c r="C43" s="26"/>
      <c r="D43" s="26"/>
      <c r="E43" s="26"/>
      <c r="F43" s="14">
        <f>SUM(F32:Q32)</f>
        <v>12435256</v>
      </c>
      <c r="G43" s="15"/>
      <c r="H43" s="16"/>
    </row>
    <row r="44" spans="1:17" ht="18.75" thickBot="1">
      <c r="A44" s="12" t="s">
        <v>28</v>
      </c>
      <c r="B44" s="13"/>
      <c r="C44" s="13"/>
      <c r="D44" s="13"/>
      <c r="E44" s="13"/>
      <c r="F44" s="14">
        <f>SUM(F33:Q33)</f>
        <v>16421470</v>
      </c>
      <c r="G44" s="15"/>
      <c r="H44" s="16"/>
    </row>
    <row r="45" spans="1:17" ht="18.75" thickBot="1">
      <c r="A45" s="17" t="s">
        <v>29</v>
      </c>
      <c r="B45" s="18"/>
      <c r="C45" s="18"/>
      <c r="D45" s="18"/>
      <c r="E45" s="18"/>
      <c r="F45" s="19">
        <f>(F43/F44)*100</f>
        <v>75.725595820593412</v>
      </c>
      <c r="G45" s="20"/>
      <c r="H45" s="21"/>
    </row>
  </sheetData>
  <mergeCells count="85">
    <mergeCell ref="A45:E45"/>
    <mergeCell ref="F45:H45"/>
    <mergeCell ref="A42:E42"/>
    <mergeCell ref="F42:H42"/>
    <mergeCell ref="A43:E43"/>
    <mergeCell ref="F43:H43"/>
    <mergeCell ref="A44:E44"/>
    <mergeCell ref="F44:H44"/>
    <mergeCell ref="A11:E11"/>
    <mergeCell ref="A5:Q5"/>
    <mergeCell ref="A8:E8"/>
    <mergeCell ref="A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A19:E19"/>
    <mergeCell ref="A20:E20"/>
    <mergeCell ref="A12:E12"/>
    <mergeCell ref="A13:E14"/>
    <mergeCell ref="F13:F14"/>
    <mergeCell ref="A18:E18"/>
    <mergeCell ref="A16:E16"/>
    <mergeCell ref="A17:E17"/>
    <mergeCell ref="G13:G14"/>
    <mergeCell ref="H13:H14"/>
    <mergeCell ref="P13:P14"/>
    <mergeCell ref="Q13:Q14"/>
    <mergeCell ref="A15:E15"/>
    <mergeCell ref="N13:N14"/>
    <mergeCell ref="O13:O14"/>
    <mergeCell ref="J13:J14"/>
    <mergeCell ref="K13:K14"/>
    <mergeCell ref="L13:L14"/>
    <mergeCell ref="M13:M14"/>
    <mergeCell ref="I13:I14"/>
    <mergeCell ref="A22:E22"/>
    <mergeCell ref="A23:E23"/>
    <mergeCell ref="A26:E26"/>
    <mergeCell ref="Q27:Q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27:E28"/>
    <mergeCell ref="A29:E29"/>
    <mergeCell ref="A31:E31"/>
    <mergeCell ref="A32:E32"/>
    <mergeCell ref="A33:E33"/>
    <mergeCell ref="A34:E34"/>
    <mergeCell ref="F36:H36"/>
    <mergeCell ref="I36:K36"/>
    <mergeCell ref="L36:N36"/>
    <mergeCell ref="O36:Q36"/>
    <mergeCell ref="A37:E37"/>
    <mergeCell ref="F37:H37"/>
    <mergeCell ref="I37:K37"/>
    <mergeCell ref="L37:N37"/>
    <mergeCell ref="O37:Q37"/>
    <mergeCell ref="A36:E36"/>
    <mergeCell ref="A39:E39"/>
    <mergeCell ref="F39:H39"/>
    <mergeCell ref="I39:K39"/>
    <mergeCell ref="L39:N39"/>
    <mergeCell ref="O39:Q39"/>
    <mergeCell ref="A38:E38"/>
    <mergeCell ref="F38:H38"/>
    <mergeCell ref="I38:K38"/>
    <mergeCell ref="L38:N38"/>
    <mergeCell ref="O38:Q3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A4.1.4 DGIF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Rodríguez Ochoa</dc:creator>
  <cp:lastModifiedBy>123</cp:lastModifiedBy>
  <dcterms:created xsi:type="dcterms:W3CDTF">2022-04-01T19:50:16Z</dcterms:created>
  <dcterms:modified xsi:type="dcterms:W3CDTF">2023-01-04T15:37:17Z</dcterms:modified>
</cp:coreProperties>
</file>