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orenoc\Downloads\HERRAMIENTAS DE EVALUACIÓN\MANDO\EVALUACIONES\"/>
    </mc:Choice>
  </mc:AlternateContent>
  <xr:revisionPtr revIDLastSave="0" documentId="13_ncr:1_{3645B936-0BB8-43A1-BCA1-80FB9E527CD0}" xr6:coauthVersionLast="45" xr6:coauthVersionMax="45" xr10:uidLastSave="{00000000-0000-0000-0000-000000000000}"/>
  <bookViews>
    <workbookView xWindow="-120" yWindow="-120" windowWidth="24240" windowHeight="13140" tabRatio="714" xr2:uid="{00000000-000D-0000-FFFF-FFFF00000000}"/>
  </bookViews>
  <sheets>
    <sheet name="MDI" sheetId="1" r:id="rId1"/>
    <sheet name="ACT.EXT." sheetId="2" r:id="rId2"/>
    <sheet name="fact efi-SUPERIOR" sheetId="3" r:id="rId3"/>
    <sheet name="vcai-DESARROLLO" sheetId="4" state="hidden" r:id="rId4"/>
    <sheet name="fact efi-3°EVALUADOR" sheetId="6" r:id="rId5"/>
    <sheet name="fact efi-AUTO" sheetId="8" r:id="rId6"/>
    <sheet name="APOR.DEST." sheetId="9" r:id="rId7"/>
    <sheet name="Resumen personal" sheetId="10" r:id="rId8"/>
    <sheet name="tablas de calculo" sheetId="11" state="hidden" r:id="rId9"/>
  </sheets>
  <externalReferences>
    <externalReference r:id="rId10"/>
  </externalReferences>
  <definedNames>
    <definedName name="_xlnm._FilterDatabase" localSheetId="0" hidden="1">MDI!$B$35:$K$37</definedName>
    <definedName name="ACT.EXT.1">'[1]tablas de calculo'!$BM$1</definedName>
    <definedName name="actexten1">'tablas de calculo'!$AV$20</definedName>
    <definedName name="actexten2">'tablas de calculo'!$AV$21</definedName>
    <definedName name="actexten3">'tablas de calculo'!$AV$22</definedName>
    <definedName name="aportdesen1">'tablas de calculo'!$AV$28</definedName>
    <definedName name="aportdesen10">'tablas de calculo'!$AV$37</definedName>
    <definedName name="aportdesen11">'tablas de calculo'!$AV$38</definedName>
    <definedName name="aportdesen12">'tablas de calculo'!$AV$39</definedName>
    <definedName name="aportdesen13">'tablas de calculo'!$AV$40</definedName>
    <definedName name="aportdesen2">'tablas de calculo'!$AV$29</definedName>
    <definedName name="aportdesen3">'tablas de calculo'!$AV$30</definedName>
    <definedName name="aportdesen4">'tablas de calculo'!$AV$31</definedName>
    <definedName name="aportdesen5">'tablas de calculo'!$AV$32</definedName>
    <definedName name="aportdesen6">'tablas de calculo'!$AV$33</definedName>
    <definedName name="aportdesen7">'tablas de calculo'!$AV$34</definedName>
    <definedName name="aportdesen8">'tablas de calculo'!$AV$35</definedName>
    <definedName name="aportdesen9">'tablas de calculo'!$AV$36</definedName>
    <definedName name="_xlnm.Print_Area" localSheetId="1">'ACT.EXT.'!$B$2:$K$41</definedName>
    <definedName name="_xlnm.Print_Area" localSheetId="6">'APOR.DEST.'!$B$2:$K$57</definedName>
    <definedName name="_xlnm.Print_Area" localSheetId="4">'fact efi-3°EVALUADOR'!$B$1:$K$53</definedName>
    <definedName name="_xlnm.Print_Area" localSheetId="5">'fact efi-AUTO'!$A$2:$L$52</definedName>
    <definedName name="_xlnm.Print_Area" localSheetId="2">'fact efi-SUPERIOR'!$B$2:$L$56</definedName>
    <definedName name="_xlnm.Print_Area" localSheetId="0">MDI!$B$5:$K$74</definedName>
    <definedName name="_xlnm.Print_Area" localSheetId="7">'Resumen personal'!$A$1:$I$80</definedName>
    <definedName name="_xlnm.Print_Area" localSheetId="8">'tablas de calculo'!$A$1:$AW$52</definedName>
    <definedName name="_xlnm.Print_Area" localSheetId="3">'vcai-DESARROLLO'!$A$1:$L$40</definedName>
    <definedName name="eapautoen1">'tablas de calculo'!$M$69</definedName>
    <definedName name="eapautoen10">'tablas de calculo'!$M$78</definedName>
    <definedName name="eapautoen11">'tablas de calculo'!$M$79</definedName>
    <definedName name="eapautoen12">'tablas de calculo'!$M$80</definedName>
    <definedName name="eapautoen2">'tablas de calculo'!$M$70</definedName>
    <definedName name="eapautoen3">'tablas de calculo'!$M$71</definedName>
    <definedName name="eapautoen4">'tablas de calculo'!$M$72</definedName>
    <definedName name="eapautoen5">'tablas de calculo'!$M$73</definedName>
    <definedName name="eapautoen6">'tablas de calculo'!$M$74</definedName>
    <definedName name="eapautoen7">'tablas de calculo'!$M$75</definedName>
    <definedName name="eapautoen8">'tablas de calculo'!$M$76</definedName>
    <definedName name="eapautoen9">'tablas de calculo'!$M$77</definedName>
    <definedName name="eapjefeen1">'tablas de calculo'!$M$55</definedName>
    <definedName name="eapjefeen10">'tablas de calculo'!$M$64</definedName>
    <definedName name="eapjefeen11">'tablas de calculo'!$M$65</definedName>
    <definedName name="eapjefeen12">'tablas de calculo'!$M$66</definedName>
    <definedName name="eapjefeen2">'tablas de calculo'!$M$56</definedName>
    <definedName name="eapjefeen3">'tablas de calculo'!$M$56</definedName>
    <definedName name="eapjefeen4">'tablas de calculo'!$M$58</definedName>
    <definedName name="eapjefeen5">'tablas de calculo'!$M$59</definedName>
    <definedName name="eapjefeen6">'tablas de calculo'!$M$60</definedName>
    <definedName name="eapjefeen7">'tablas de calculo'!$M$61</definedName>
    <definedName name="eapjefeen8">'tablas de calculo'!$M$62</definedName>
    <definedName name="eapjefeen9">'tablas de calculo'!$M$63</definedName>
    <definedName name="eapsup1">'[1]tablas de calculo'!$M$32</definedName>
    <definedName name="eapsupdesaen1">'tablas de calculo'!$Z$40</definedName>
    <definedName name="eapsupdesaen2">'tablas de calculo'!$Z$41</definedName>
    <definedName name="eapsupdesaen3">'tablas de calculo'!$Z$42</definedName>
    <definedName name="eapsupdesaen4">'tablas de calculo'!$Z$43</definedName>
    <definedName name="eapsupen1">'tablas de calculo'!$M$41</definedName>
    <definedName name="eapsupen10">'tablas de calculo'!$M$50</definedName>
    <definedName name="eapsupen11">'tablas de calculo'!$M$51</definedName>
    <definedName name="eapsupen12">'tablas de calculo'!$M$52</definedName>
    <definedName name="eapsupen2">'tablas de calculo'!$M$42</definedName>
    <definedName name="eapsupen3">'tablas de calculo'!$M$43</definedName>
    <definedName name="eapsupen4">'tablas de calculo'!$M$44</definedName>
    <definedName name="eapsupen5">'tablas de calculo'!$M$45</definedName>
    <definedName name="eapsupen6">'tablas de calculo'!$M$46</definedName>
    <definedName name="eapsupen7">'tablas de calculo'!$M$47</definedName>
    <definedName name="eapsupen8">'tablas de calculo'!$M$48</definedName>
    <definedName name="eapsupen9">'tablas de calculo'!$M$49</definedName>
    <definedName name="metasindivi1">'tablas de calculo'!$AG$46</definedName>
    <definedName name="metasindivi2">'tablas de calculo'!$AG$47</definedName>
    <definedName name="metasindivi3">'tablas de calculo'!$AG$48</definedName>
    <definedName name="metasindivi4">'tablas de calculo'!$AG$49</definedName>
    <definedName name="metasindivi5">'tablas de calculo'!$AG$50</definedName>
    <definedName name="metasindivi6">'tablas de calculo'!$AG$51</definedName>
    <definedName name="metasindivi7">'tablas de calculo'!$AG$52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'fact efi-3°EVALUADOR'!$H$38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Z_50494D46_58B3_4AC4_A527_419C8BBDFD54_.wvu.Cols" localSheetId="1" hidden="1">'ACT.EXT.'!$M:$IV</definedName>
    <definedName name="Z_50494D46_58B3_4AC4_A527_419C8BBDFD54_.wvu.Cols" localSheetId="6" hidden="1">'APOR.DEST.'!$M:$IV</definedName>
    <definedName name="Z_50494D46_58B3_4AC4_A527_419C8BBDFD54_.wvu.Cols" localSheetId="4" hidden="1">'fact efi-3°EVALUADOR'!$M:$IV</definedName>
    <definedName name="Z_50494D46_58B3_4AC4_A527_419C8BBDFD54_.wvu.Cols" localSheetId="5" hidden="1">'fact efi-AUTO'!$M:$IV</definedName>
    <definedName name="Z_50494D46_58B3_4AC4_A527_419C8BBDFD54_.wvu.Cols" localSheetId="2" hidden="1">'fact efi-SUPERIOR'!$M:$IV</definedName>
    <definedName name="Z_50494D46_58B3_4AC4_A527_419C8BBDFD54_.wvu.Cols" localSheetId="0" hidden="1">MDI!$M:$IV</definedName>
    <definedName name="Z_50494D46_58B3_4AC4_A527_419C8BBDFD54_.wvu.Cols" localSheetId="7" hidden="1">'Resumen personal'!$K:$IV</definedName>
    <definedName name="Z_50494D46_58B3_4AC4_A527_419C8BBDFD54_.wvu.Cols" localSheetId="3" hidden="1">'vcai-DESARROLLO'!$M:$IV</definedName>
    <definedName name="Z_50494D46_58B3_4AC4_A527_419C8BBDFD54_.wvu.FilterData" localSheetId="0" hidden="1">MDI!$B$35:$K$37</definedName>
    <definedName name="Z_50494D46_58B3_4AC4_A527_419C8BBDFD54_.wvu.PrintArea" localSheetId="1" hidden="1">'ACT.EXT.'!$B$2:$K$41</definedName>
    <definedName name="Z_50494D46_58B3_4AC4_A527_419C8BBDFD54_.wvu.PrintArea" localSheetId="6" hidden="1">'APOR.DEST.'!$B$2:$K$57</definedName>
    <definedName name="Z_50494D46_58B3_4AC4_A527_419C8BBDFD54_.wvu.PrintArea" localSheetId="4" hidden="1">'fact efi-3°EVALUADOR'!$B$1:$K$53</definedName>
    <definedName name="Z_50494D46_58B3_4AC4_A527_419C8BBDFD54_.wvu.PrintArea" localSheetId="5" hidden="1">'fact efi-AUTO'!$B$2:$L$51</definedName>
    <definedName name="Z_50494D46_58B3_4AC4_A527_419C8BBDFD54_.wvu.PrintArea" localSheetId="2" hidden="1">'fact efi-SUPERIOR'!$B$2:$L$56</definedName>
    <definedName name="Z_50494D46_58B3_4AC4_A527_419C8BBDFD54_.wvu.PrintArea" localSheetId="0" hidden="1">MDI!$B$5:$K$74</definedName>
    <definedName name="Z_50494D46_58B3_4AC4_A527_419C8BBDFD54_.wvu.PrintArea" localSheetId="7" hidden="1">'Resumen personal'!$A$4:$I$80</definedName>
    <definedName name="Z_50494D46_58B3_4AC4_A527_419C8BBDFD54_.wvu.PrintArea" localSheetId="8" hidden="1">'tablas de calculo'!$A$1:$AW$52</definedName>
    <definedName name="Z_50494D46_58B3_4AC4_A527_419C8BBDFD54_.wvu.PrintArea" localSheetId="3" hidden="1">'vcai-DESARROLLO'!$A$1:$Q$43</definedName>
    <definedName name="Z_50494D46_58B3_4AC4_A527_419C8BBDFD54_.wvu.Rows" localSheetId="1" hidden="1">'ACT.EXT.'!$59:$65537,'ACT.EXT.'!$42:$52</definedName>
    <definedName name="Z_50494D46_58B3_4AC4_A527_419C8BBDFD54_.wvu.Rows" localSheetId="6" hidden="1">'APOR.DEST.'!$67:$65537,'APOR.DEST.'!$60:$66</definedName>
    <definedName name="Z_50494D46_58B3_4AC4_A527_419C8BBDFD54_.wvu.Rows" localSheetId="4" hidden="1">'fact efi-3°EVALUADOR'!$64:$65536,'fact efi-3°EVALUADOR'!$55:$63</definedName>
    <definedName name="Z_50494D46_58B3_4AC4_A527_419C8BBDFD54_.wvu.Rows" localSheetId="5" hidden="1">'fact efi-AUTO'!$73:$65537,'fact efi-AUTO'!$53:$72</definedName>
    <definedName name="Z_50494D46_58B3_4AC4_A527_419C8BBDFD54_.wvu.Rows" localSheetId="2" hidden="1">'fact efi-SUPERIOR'!$68:$65537,'fact efi-SUPERIOR'!$55:$67</definedName>
    <definedName name="Z_50494D46_58B3_4AC4_A527_419C8BBDFD54_.wvu.Rows" localSheetId="0" hidden="1">MDI!$153:$65539,MDI!$77:$152</definedName>
    <definedName name="Z_50494D46_58B3_4AC4_A527_419C8BBDFD54_.wvu.Rows" localSheetId="7" hidden="1">'Resumen personal'!$86:$65547,'Resumen personal'!$81:$82</definedName>
    <definedName name="Z_50494D46_58B3_4AC4_A527_419C8BBDFD54_.wvu.Rows" localSheetId="3" hidden="1">'vcai-DESARROLLO'!$94:$65536,'vcai-DESARROLLO'!$41:$93</definedName>
  </definedNames>
  <calcPr calcId="191029" fullPrecision="0"/>
  <customWorkbookViews>
    <customWorkbookView name="ecaballe - Vista personalizada" guid="{50494D46-58B3-4AC4-A527-419C8BBDFD54}" mergeInterval="0" personalView="1" maximized="1" windowWidth="877" windowHeight="773" tabRatio="90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H10" i="10" l="1"/>
  <c r="H9" i="10"/>
  <c r="H8" i="10"/>
  <c r="H7" i="10"/>
  <c r="F63" i="10" s="1"/>
  <c r="E8" i="10"/>
  <c r="G9" i="9"/>
  <c r="E12" i="10" s="1"/>
  <c r="B9" i="9"/>
  <c r="B12" i="10" s="1"/>
  <c r="G9" i="6"/>
  <c r="B7" i="6"/>
  <c r="G10" i="2"/>
  <c r="G10" i="3" s="1"/>
  <c r="G10" i="6" s="1"/>
  <c r="G10" i="8" s="1"/>
  <c r="G10" i="9" s="1"/>
  <c r="E13" i="10" s="1"/>
  <c r="D54" i="10" s="1"/>
  <c r="G11" i="2"/>
  <c r="G11" i="3" s="1"/>
  <c r="G11" i="6" s="1"/>
  <c r="G11" i="8" s="1"/>
  <c r="G11" i="9" s="1"/>
  <c r="E14" i="10" s="1"/>
  <c r="D55" i="10" s="1"/>
  <c r="B11" i="2"/>
  <c r="B11" i="3" s="1"/>
  <c r="B11" i="6" s="1"/>
  <c r="B11" i="8" s="1"/>
  <c r="B11" i="9" s="1"/>
  <c r="B14" i="10" s="1"/>
  <c r="B55" i="10" s="1"/>
  <c r="G8" i="2"/>
  <c r="G9" i="2"/>
  <c r="B8" i="2"/>
  <c r="B9" i="2"/>
  <c r="B9" i="3" s="1"/>
  <c r="G6" i="2"/>
  <c r="G6" i="3" s="1"/>
  <c r="G6" i="6" s="1"/>
  <c r="G6" i="8" s="1"/>
  <c r="G6" i="9" s="1"/>
  <c r="E9" i="10" s="1"/>
  <c r="G7" i="2"/>
  <c r="G7" i="3" s="1"/>
  <c r="G7" i="6" s="1"/>
  <c r="G7" i="8" s="1"/>
  <c r="G7" i="9" s="1"/>
  <c r="E10" i="10" s="1"/>
  <c r="B7" i="2"/>
  <c r="E45" i="1"/>
  <c r="AC48" i="11" l="1"/>
  <c r="AD48" i="11"/>
  <c r="AE48" i="11"/>
  <c r="AF48" i="11"/>
  <c r="AB48" i="11"/>
  <c r="AC47" i="11"/>
  <c r="AD47" i="11"/>
  <c r="AE47" i="11"/>
  <c r="AF47" i="11"/>
  <c r="AB47" i="11"/>
  <c r="AV2" i="11"/>
  <c r="K22" i="2" s="1"/>
  <c r="AV1" i="11"/>
  <c r="K21" i="2" s="1"/>
  <c r="AS13" i="11"/>
  <c r="K38" i="9" s="1"/>
  <c r="AS12" i="11"/>
  <c r="K37" i="9" s="1"/>
  <c r="AS11" i="11"/>
  <c r="K36" i="9" s="1"/>
  <c r="AS2" i="11"/>
  <c r="K27" i="9" s="1"/>
  <c r="AS3" i="11"/>
  <c r="K28" i="9" s="1"/>
  <c r="AS4" i="11"/>
  <c r="K29" i="9" s="1"/>
  <c r="AS5" i="11"/>
  <c r="K30" i="9" s="1"/>
  <c r="AS6" i="11"/>
  <c r="K31" i="9" s="1"/>
  <c r="AS7" i="11"/>
  <c r="K32" i="9" s="1"/>
  <c r="AS8" i="11"/>
  <c r="K33" i="9" s="1"/>
  <c r="AS9" i="11"/>
  <c r="K34" i="9" s="1"/>
  <c r="AS10" i="11"/>
  <c r="K35" i="9" s="1"/>
  <c r="AS1" i="11"/>
  <c r="K26" i="9" s="1"/>
  <c r="AV3" i="11"/>
  <c r="K23" i="2" s="1"/>
  <c r="AB4" i="11"/>
  <c r="AD4" i="11" s="1"/>
  <c r="AB3" i="11"/>
  <c r="AC3" i="11" s="1"/>
  <c r="AB2" i="11"/>
  <c r="AD2" i="11" s="1"/>
  <c r="R19" i="11"/>
  <c r="AB6" i="11"/>
  <c r="AB7" i="11"/>
  <c r="AD7" i="11" s="1"/>
  <c r="AB5" i="11"/>
  <c r="AB1" i="11"/>
  <c r="B13" i="10"/>
  <c r="B54" i="10" s="1"/>
  <c r="B29" i="2"/>
  <c r="B44" i="9" s="1"/>
  <c r="B27" i="2"/>
  <c r="B42" i="9" s="1"/>
  <c r="B57" i="10"/>
  <c r="E36" i="3" s="1"/>
  <c r="F57" i="10"/>
  <c r="H1" i="11"/>
  <c r="J1" i="11" s="1"/>
  <c r="H19" i="11"/>
  <c r="M1" i="11"/>
  <c r="O1" i="11" s="1"/>
  <c r="R1" i="11"/>
  <c r="T1" i="11" s="1"/>
  <c r="R17" i="11"/>
  <c r="T17" i="11" s="1"/>
  <c r="R16" i="11"/>
  <c r="T16" i="11" s="1"/>
  <c r="R15" i="11"/>
  <c r="T15" i="11" s="1"/>
  <c r="R13" i="11"/>
  <c r="T13" i="11" s="1"/>
  <c r="R12" i="11"/>
  <c r="T12" i="11" s="1"/>
  <c r="R9" i="11"/>
  <c r="T9" i="11" s="1"/>
  <c r="R8" i="11"/>
  <c r="T8" i="11" s="1"/>
  <c r="R10" i="11"/>
  <c r="T10" i="11" s="1"/>
  <c r="R5" i="11"/>
  <c r="T5" i="11" s="1"/>
  <c r="R4" i="11"/>
  <c r="T4" i="11" s="1"/>
  <c r="R6" i="11"/>
  <c r="T6" i="11" s="1"/>
  <c r="M15" i="11"/>
  <c r="O15" i="11" s="1"/>
  <c r="M16" i="11"/>
  <c r="O16" i="11" s="1"/>
  <c r="M17" i="11"/>
  <c r="O17" i="11" s="1"/>
  <c r="M12" i="11"/>
  <c r="O12" i="11" s="1"/>
  <c r="M13" i="11"/>
  <c r="O13" i="11" s="1"/>
  <c r="M9" i="11"/>
  <c r="O9" i="11" s="1"/>
  <c r="M8" i="11"/>
  <c r="O8" i="11" s="1"/>
  <c r="M10" i="11"/>
  <c r="O10" i="11" s="1"/>
  <c r="M4" i="11"/>
  <c r="O4" i="11" s="1"/>
  <c r="M5" i="11"/>
  <c r="O5" i="11" s="1"/>
  <c r="M6" i="11"/>
  <c r="O6" i="11" s="1"/>
  <c r="H15" i="11"/>
  <c r="J15" i="11" s="1"/>
  <c r="H16" i="11"/>
  <c r="J16" i="11" s="1"/>
  <c r="H17" i="11"/>
  <c r="J17" i="11" s="1"/>
  <c r="H13" i="11"/>
  <c r="J13" i="11" s="1"/>
  <c r="H12" i="11"/>
  <c r="J12" i="11" s="1"/>
  <c r="H8" i="11"/>
  <c r="J8" i="11" s="1"/>
  <c r="H9" i="11"/>
  <c r="J9" i="11" s="1"/>
  <c r="H10" i="11"/>
  <c r="J10" i="11" s="1"/>
  <c r="H5" i="11"/>
  <c r="J5" i="11" s="1"/>
  <c r="H4" i="11"/>
  <c r="J4" i="11" s="1"/>
  <c r="H6" i="11"/>
  <c r="J6" i="11" s="1"/>
  <c r="G28" i="4"/>
  <c r="G9" i="4"/>
  <c r="B8" i="6"/>
  <c r="B8" i="8" s="1"/>
  <c r="B10" i="2"/>
  <c r="B11" i="4" s="1"/>
  <c r="G10" i="4"/>
  <c r="J6" i="2"/>
  <c r="J6" i="3" s="1"/>
  <c r="J7" i="4" s="1"/>
  <c r="B6" i="2"/>
  <c r="B6" i="6" s="1"/>
  <c r="B6" i="8" s="1"/>
  <c r="B8" i="4"/>
  <c r="B4" i="2"/>
  <c r="G4" i="2"/>
  <c r="G5" i="4" s="1"/>
  <c r="J4" i="2"/>
  <c r="J4" i="3" s="1"/>
  <c r="J5" i="4" s="1"/>
  <c r="J8" i="4"/>
  <c r="B10" i="10"/>
  <c r="B9" i="10"/>
  <c r="B8" i="10"/>
  <c r="B7" i="10"/>
  <c r="B7" i="9"/>
  <c r="J7" i="2"/>
  <c r="J7" i="9" s="1"/>
  <c r="B63" i="10"/>
  <c r="B60" i="10"/>
  <c r="G8" i="9"/>
  <c r="E11" i="10" s="1"/>
  <c r="G42" i="3"/>
  <c r="D39" i="4" s="1"/>
  <c r="E42" i="3"/>
  <c r="B39" i="4" s="1"/>
  <c r="I80" i="11"/>
  <c r="J80" i="11"/>
  <c r="K80" i="11"/>
  <c r="L80" i="11"/>
  <c r="I70" i="11"/>
  <c r="J70" i="11"/>
  <c r="K70" i="11"/>
  <c r="L70" i="11"/>
  <c r="I71" i="11"/>
  <c r="J71" i="11"/>
  <c r="K71" i="11"/>
  <c r="L71" i="11"/>
  <c r="I72" i="11"/>
  <c r="J72" i="11"/>
  <c r="K72" i="11"/>
  <c r="L72" i="11"/>
  <c r="I73" i="11"/>
  <c r="J73" i="11"/>
  <c r="K73" i="11"/>
  <c r="L73" i="11"/>
  <c r="I74" i="11"/>
  <c r="J74" i="11"/>
  <c r="K74" i="11"/>
  <c r="L74" i="11"/>
  <c r="I75" i="11"/>
  <c r="J75" i="11"/>
  <c r="K75" i="11"/>
  <c r="L75" i="11"/>
  <c r="I76" i="11"/>
  <c r="J76" i="11"/>
  <c r="K76" i="11"/>
  <c r="L76" i="11"/>
  <c r="I77" i="11"/>
  <c r="J77" i="11"/>
  <c r="K77" i="11"/>
  <c r="L77" i="11"/>
  <c r="I78" i="11"/>
  <c r="J78" i="11"/>
  <c r="K78" i="11"/>
  <c r="L78" i="11"/>
  <c r="I79" i="11"/>
  <c r="J79" i="11"/>
  <c r="K79" i="11"/>
  <c r="L79" i="11"/>
  <c r="J69" i="11"/>
  <c r="K69" i="11"/>
  <c r="L69" i="11"/>
  <c r="I69" i="11"/>
  <c r="H56" i="11"/>
  <c r="I56" i="11"/>
  <c r="J56" i="11"/>
  <c r="K56" i="11"/>
  <c r="L56" i="11"/>
  <c r="H57" i="11"/>
  <c r="I57" i="11"/>
  <c r="J57" i="11"/>
  <c r="K57" i="11"/>
  <c r="L57" i="11"/>
  <c r="H58" i="11"/>
  <c r="I58" i="11"/>
  <c r="J58" i="11"/>
  <c r="K58" i="11"/>
  <c r="L58" i="11"/>
  <c r="H59" i="11"/>
  <c r="I59" i="11"/>
  <c r="J59" i="11"/>
  <c r="K59" i="11"/>
  <c r="L59" i="11"/>
  <c r="H60" i="11"/>
  <c r="I60" i="11"/>
  <c r="J60" i="11"/>
  <c r="K60" i="11"/>
  <c r="L60" i="11"/>
  <c r="H61" i="11"/>
  <c r="I61" i="11"/>
  <c r="J61" i="11"/>
  <c r="K61" i="11"/>
  <c r="L61" i="11"/>
  <c r="H62" i="11"/>
  <c r="I62" i="11"/>
  <c r="J62" i="11"/>
  <c r="K62" i="11"/>
  <c r="L62" i="11"/>
  <c r="H63" i="11"/>
  <c r="I63" i="11"/>
  <c r="J63" i="11"/>
  <c r="K63" i="11"/>
  <c r="L63" i="11"/>
  <c r="H64" i="11"/>
  <c r="I64" i="11"/>
  <c r="J64" i="11"/>
  <c r="K64" i="11"/>
  <c r="L64" i="11"/>
  <c r="H65" i="11"/>
  <c r="I65" i="11"/>
  <c r="J65" i="11"/>
  <c r="K65" i="11"/>
  <c r="L65" i="11"/>
  <c r="H66" i="11"/>
  <c r="I66" i="11"/>
  <c r="J66" i="11"/>
  <c r="K66" i="11"/>
  <c r="L66" i="11"/>
  <c r="I55" i="11"/>
  <c r="J55" i="11"/>
  <c r="K55" i="11"/>
  <c r="L55" i="11"/>
  <c r="H55" i="11"/>
  <c r="AS29" i="11"/>
  <c r="AT29" i="11"/>
  <c r="AU29" i="11"/>
  <c r="AS30" i="11"/>
  <c r="AT30" i="11"/>
  <c r="AU30" i="11"/>
  <c r="AS31" i="11"/>
  <c r="AT31" i="11"/>
  <c r="AU31" i="11"/>
  <c r="AS32" i="11"/>
  <c r="AT32" i="11"/>
  <c r="AU32" i="11"/>
  <c r="AS33" i="11"/>
  <c r="AT33" i="11"/>
  <c r="AU33" i="11"/>
  <c r="AS34" i="11"/>
  <c r="AT34" i="11"/>
  <c r="AU34" i="11"/>
  <c r="AS35" i="11"/>
  <c r="AT35" i="11"/>
  <c r="AU35" i="11"/>
  <c r="AS36" i="11"/>
  <c r="AT36" i="11"/>
  <c r="AU36" i="11"/>
  <c r="AS37" i="11"/>
  <c r="AT37" i="11"/>
  <c r="AU37" i="11"/>
  <c r="AS38" i="11"/>
  <c r="AT38" i="11"/>
  <c r="AU38" i="11"/>
  <c r="AS39" i="11"/>
  <c r="AT39" i="11"/>
  <c r="AU39" i="11"/>
  <c r="AS40" i="11"/>
  <c r="AT40" i="11"/>
  <c r="AU40" i="11"/>
  <c r="AT28" i="11"/>
  <c r="AU28" i="11"/>
  <c r="AS28" i="11"/>
  <c r="V43" i="11"/>
  <c r="W43" i="11"/>
  <c r="X43" i="11"/>
  <c r="Y43" i="11"/>
  <c r="V41" i="11"/>
  <c r="W41" i="11"/>
  <c r="X41" i="11"/>
  <c r="Y41" i="11"/>
  <c r="V42" i="11"/>
  <c r="W42" i="11"/>
  <c r="X42" i="11"/>
  <c r="Y42" i="11"/>
  <c r="Y40" i="11"/>
  <c r="W40" i="11"/>
  <c r="X40" i="11"/>
  <c r="V40" i="11"/>
  <c r="H42" i="11"/>
  <c r="I42" i="11"/>
  <c r="J42" i="11"/>
  <c r="K42" i="11"/>
  <c r="L42" i="11"/>
  <c r="H43" i="11"/>
  <c r="I43" i="11"/>
  <c r="J43" i="11"/>
  <c r="K43" i="11"/>
  <c r="L43" i="11"/>
  <c r="H44" i="11"/>
  <c r="I44" i="11"/>
  <c r="J44" i="11"/>
  <c r="K44" i="11"/>
  <c r="L44" i="11"/>
  <c r="H45" i="11"/>
  <c r="I45" i="11"/>
  <c r="J45" i="11"/>
  <c r="K45" i="11"/>
  <c r="L45" i="11"/>
  <c r="H46" i="11"/>
  <c r="I46" i="11"/>
  <c r="J46" i="11"/>
  <c r="K46" i="11"/>
  <c r="L46" i="11"/>
  <c r="H47" i="11"/>
  <c r="I47" i="11"/>
  <c r="J47" i="11"/>
  <c r="K47" i="11"/>
  <c r="L47" i="11"/>
  <c r="H48" i="11"/>
  <c r="I48" i="11"/>
  <c r="J48" i="11"/>
  <c r="K48" i="11"/>
  <c r="L48" i="11"/>
  <c r="H49" i="11"/>
  <c r="I49" i="11"/>
  <c r="J49" i="11"/>
  <c r="K49" i="11"/>
  <c r="L49" i="11"/>
  <c r="H50" i="11"/>
  <c r="I50" i="11"/>
  <c r="J50" i="11"/>
  <c r="K50" i="11"/>
  <c r="L50" i="11"/>
  <c r="H51" i="11"/>
  <c r="I51" i="11"/>
  <c r="J51" i="11"/>
  <c r="K51" i="11"/>
  <c r="L51" i="11"/>
  <c r="H52" i="11"/>
  <c r="I52" i="11"/>
  <c r="J52" i="11"/>
  <c r="K52" i="11"/>
  <c r="L52" i="11"/>
  <c r="I41" i="11"/>
  <c r="J41" i="11"/>
  <c r="K41" i="11"/>
  <c r="L41" i="11"/>
  <c r="H41" i="11"/>
  <c r="AS21" i="11"/>
  <c r="AT21" i="11"/>
  <c r="AU21" i="11"/>
  <c r="AS22" i="11"/>
  <c r="AT22" i="11"/>
  <c r="AU22" i="11"/>
  <c r="AT20" i="11"/>
  <c r="AU20" i="11"/>
  <c r="AS20" i="11"/>
  <c r="AB49" i="11"/>
  <c r="AC49" i="11"/>
  <c r="AD49" i="11"/>
  <c r="AE49" i="11"/>
  <c r="AF49" i="11"/>
  <c r="AB50" i="11"/>
  <c r="AC50" i="11"/>
  <c r="AD50" i="11"/>
  <c r="AE50" i="11"/>
  <c r="AF50" i="11"/>
  <c r="AB51" i="11"/>
  <c r="AC51" i="11"/>
  <c r="AD51" i="11"/>
  <c r="AE51" i="11"/>
  <c r="AF51" i="11"/>
  <c r="AB52" i="11"/>
  <c r="AC52" i="11"/>
  <c r="AD52" i="11"/>
  <c r="AE52" i="11"/>
  <c r="AF52" i="11"/>
  <c r="AF46" i="11"/>
  <c r="AC46" i="11"/>
  <c r="AD46" i="11"/>
  <c r="AE46" i="11"/>
  <c r="AB46" i="11"/>
  <c r="B13" i="3"/>
  <c r="B13" i="6" s="1"/>
  <c r="B16" i="3"/>
  <c r="B16" i="6" s="1"/>
  <c r="B21" i="3"/>
  <c r="B21" i="6" s="1"/>
  <c r="B26" i="3"/>
  <c r="B26" i="6" s="1"/>
  <c r="B30" i="3"/>
  <c r="B30" i="6" s="1"/>
  <c r="C29" i="4"/>
  <c r="M63" i="11" l="1"/>
  <c r="M64" i="11"/>
  <c r="M72" i="11"/>
  <c r="M48" i="11"/>
  <c r="M47" i="11"/>
  <c r="M42" i="11"/>
  <c r="M69" i="11"/>
  <c r="B8" i="9"/>
  <c r="B11" i="10" s="1"/>
  <c r="B8" i="3"/>
  <c r="B9" i="4" s="1"/>
  <c r="M50" i="11"/>
  <c r="Z42" i="11"/>
  <c r="M57" i="11"/>
  <c r="M52" i="11"/>
  <c r="M44" i="11"/>
  <c r="M59" i="11"/>
  <c r="M46" i="11"/>
  <c r="M61" i="11"/>
  <c r="G4" i="3"/>
  <c r="AG47" i="11"/>
  <c r="AC2" i="11"/>
  <c r="AE2" i="11" s="1"/>
  <c r="C46" i="1" s="1"/>
  <c r="AG48" i="11"/>
  <c r="AV40" i="11"/>
  <c r="AV36" i="11"/>
  <c r="AV32" i="11"/>
  <c r="Z40" i="11"/>
  <c r="AV28" i="11"/>
  <c r="AV29" i="11"/>
  <c r="M73" i="11"/>
  <c r="M51" i="11"/>
  <c r="M43" i="11"/>
  <c r="AV38" i="11"/>
  <c r="AV34" i="11"/>
  <c r="AV30" i="11"/>
  <c r="M66" i="11"/>
  <c r="M74" i="11"/>
  <c r="M80" i="11"/>
  <c r="AC4" i="11"/>
  <c r="AE4" i="11" s="1"/>
  <c r="C48" i="1" s="1"/>
  <c r="AD3" i="11"/>
  <c r="AE3" i="11" s="1"/>
  <c r="C47" i="1" s="1"/>
  <c r="AG49" i="11"/>
  <c r="M55" i="11"/>
  <c r="M49" i="11"/>
  <c r="Z43" i="11"/>
  <c r="AV37" i="11"/>
  <c r="AV33" i="11"/>
  <c r="M65" i="11"/>
  <c r="M41" i="11"/>
  <c r="Z41" i="11"/>
  <c r="AV39" i="11"/>
  <c r="AV35" i="11"/>
  <c r="AV31" i="11"/>
  <c r="M76" i="11"/>
  <c r="M71" i="11"/>
  <c r="M70" i="11"/>
  <c r="B35" i="4"/>
  <c r="AV21" i="11"/>
  <c r="B6" i="3"/>
  <c r="AV22" i="11"/>
  <c r="G4" i="6"/>
  <c r="G4" i="8" s="1"/>
  <c r="G4" i="9"/>
  <c r="E7" i="10" s="1"/>
  <c r="F60" i="10" s="1"/>
  <c r="AV20" i="11"/>
  <c r="B7" i="4"/>
  <c r="M45" i="11"/>
  <c r="J3" i="11"/>
  <c r="M78" i="11"/>
  <c r="N13" i="11"/>
  <c r="Q13" i="11" s="1"/>
  <c r="M77" i="11"/>
  <c r="O14" i="11"/>
  <c r="T18" i="11"/>
  <c r="S17" i="11" s="1"/>
  <c r="V17" i="11" s="1"/>
  <c r="S15" i="11"/>
  <c r="V15" i="11" s="1"/>
  <c r="M62" i="11"/>
  <c r="T11" i="11"/>
  <c r="S9" i="11" s="1"/>
  <c r="V9" i="11" s="1"/>
  <c r="M60" i="11"/>
  <c r="M58" i="11"/>
  <c r="M56" i="11"/>
  <c r="T3" i="11"/>
  <c r="AG51" i="11"/>
  <c r="AG50" i="11"/>
  <c r="J6" i="6"/>
  <c r="J6" i="8" s="1"/>
  <c r="J6" i="9"/>
  <c r="AG46" i="11"/>
  <c r="G8" i="3"/>
  <c r="G8" i="6"/>
  <c r="G8" i="8" s="1"/>
  <c r="AG52" i="11"/>
  <c r="J4" i="9"/>
  <c r="J4" i="6"/>
  <c r="J4" i="8" s="1"/>
  <c r="AC7" i="11"/>
  <c r="AE7" i="11" s="1"/>
  <c r="C51" i="1" s="1"/>
  <c r="B10" i="3"/>
  <c r="B10" i="6"/>
  <c r="B10" i="8" s="1"/>
  <c r="B10" i="9"/>
  <c r="B6" i="9"/>
  <c r="O18" i="11"/>
  <c r="N16" i="11" s="1"/>
  <c r="Q16" i="11" s="1"/>
  <c r="M19" i="11"/>
  <c r="AD5" i="11"/>
  <c r="AC5" i="11"/>
  <c r="B5" i="4"/>
  <c r="B4" i="6"/>
  <c r="B4" i="8" s="1"/>
  <c r="B4" i="9"/>
  <c r="B4" i="3"/>
  <c r="C31" i="4"/>
  <c r="C30" i="4"/>
  <c r="J7" i="11"/>
  <c r="I5" i="11" s="1"/>
  <c r="L5" i="11" s="1"/>
  <c r="J14" i="11"/>
  <c r="J18" i="11"/>
  <c r="I17" i="11" s="1"/>
  <c r="L17" i="11" s="1"/>
  <c r="O7" i="11"/>
  <c r="N5" i="11" s="1"/>
  <c r="Q5" i="11" s="1"/>
  <c r="N17" i="11"/>
  <c r="Q17" i="11" s="1"/>
  <c r="T7" i="11"/>
  <c r="S5" i="11" s="1"/>
  <c r="V5" i="11" s="1"/>
  <c r="T14" i="11"/>
  <c r="S13" i="11" s="1"/>
  <c r="V13" i="11" s="1"/>
  <c r="AD1" i="11"/>
  <c r="AC1" i="11"/>
  <c r="M79" i="11"/>
  <c r="N6" i="11"/>
  <c r="Q6" i="11" s="1"/>
  <c r="O3" i="11"/>
  <c r="N1" i="11" s="1"/>
  <c r="M75" i="11"/>
  <c r="C28" i="4"/>
  <c r="J11" i="11"/>
  <c r="I10" i="11" s="1"/>
  <c r="L10" i="11" s="1"/>
  <c r="S16" i="11"/>
  <c r="V16" i="11" s="1"/>
  <c r="AD6" i="11"/>
  <c r="AC6" i="11"/>
  <c r="O11" i="11"/>
  <c r="N9" i="11" s="1"/>
  <c r="Q9" i="11" s="1"/>
  <c r="I9" i="11" l="1"/>
  <c r="L9" i="11" s="1"/>
  <c r="N4" i="11"/>
  <c r="Q4" i="11" s="1"/>
  <c r="I16" i="11"/>
  <c r="L16" i="11" s="1"/>
  <c r="J19" i="11"/>
  <c r="S8" i="11"/>
  <c r="V8" i="11" s="1"/>
  <c r="N10" i="11"/>
  <c r="Q10" i="11" s="1"/>
  <c r="I1" i="11"/>
  <c r="L1" i="11" s="1"/>
  <c r="L3" i="11" s="1"/>
  <c r="I13" i="11"/>
  <c r="L13" i="11" s="1"/>
  <c r="I4" i="11"/>
  <c r="L4" i="11" s="1"/>
  <c r="I6" i="11"/>
  <c r="L6" i="11" s="1"/>
  <c r="AC8" i="11"/>
  <c r="I15" i="11"/>
  <c r="L15" i="11" s="1"/>
  <c r="I12" i="11"/>
  <c r="L12" i="11" s="1"/>
  <c r="I8" i="11"/>
  <c r="L8" i="11" s="1"/>
  <c r="N15" i="11"/>
  <c r="Q15" i="11" s="1"/>
  <c r="Q18" i="11" s="1"/>
  <c r="C39" i="8" s="1"/>
  <c r="N12" i="11"/>
  <c r="Q12" i="11" s="1"/>
  <c r="Q14" i="11" s="1"/>
  <c r="C38" i="8" s="1"/>
  <c r="N8" i="11"/>
  <c r="Q8" i="11" s="1"/>
  <c r="Q11" i="11" s="1"/>
  <c r="C37" i="8" s="1"/>
  <c r="Q7" i="11"/>
  <c r="C36" i="8" s="1"/>
  <c r="V18" i="11"/>
  <c r="C40" i="6" s="1"/>
  <c r="S12" i="11"/>
  <c r="V12" i="11" s="1"/>
  <c r="V14" i="11" s="1"/>
  <c r="C39" i="6" s="1"/>
  <c r="S10" i="11"/>
  <c r="V10" i="11" s="1"/>
  <c r="V11" i="11" s="1"/>
  <c r="C38" i="6" s="1"/>
  <c r="S4" i="11"/>
  <c r="V4" i="11" s="1"/>
  <c r="S6" i="11"/>
  <c r="V6" i="11" s="1"/>
  <c r="V7" i="11" s="1"/>
  <c r="C37" i="6" s="1"/>
  <c r="S1" i="11"/>
  <c r="Q1" i="11"/>
  <c r="AE5" i="11"/>
  <c r="C49" i="1" s="1"/>
  <c r="AE6" i="11"/>
  <c r="C50" i="1" s="1"/>
  <c r="Q3" i="11"/>
  <c r="C35" i="8" s="1"/>
  <c r="O19" i="11"/>
  <c r="AD8" i="11"/>
  <c r="T19" i="11"/>
  <c r="AE1" i="11"/>
  <c r="F32" i="4"/>
  <c r="C32" i="4"/>
  <c r="L7" i="11" l="1"/>
  <c r="C36" i="3" s="1"/>
  <c r="AE10" i="11"/>
  <c r="AL14" i="11" s="1"/>
  <c r="L14" i="11"/>
  <c r="C38" i="3" s="1"/>
  <c r="L18" i="11"/>
  <c r="C39" i="3" s="1"/>
  <c r="L11" i="11"/>
  <c r="C37" i="3" s="1"/>
  <c r="V1" i="11"/>
  <c r="V3" i="11" s="1"/>
  <c r="C36" i="6" s="1"/>
  <c r="S19" i="11"/>
  <c r="I19" i="11"/>
  <c r="C35" i="3"/>
  <c r="N19" i="11"/>
  <c r="Q19" i="11"/>
  <c r="C45" i="1"/>
  <c r="AE15" i="11"/>
  <c r="L19" i="11" l="1"/>
  <c r="AL4" i="11" s="1"/>
  <c r="AN13" i="11"/>
  <c r="AP13" i="11" s="1"/>
  <c r="V19" i="11"/>
  <c r="C41" i="6" s="1"/>
  <c r="C52" i="1"/>
  <c r="AT14" i="11"/>
  <c r="AP18" i="11" s="1"/>
  <c r="AW4" i="11"/>
  <c r="AP16" i="11" s="1"/>
  <c r="AE12" i="11"/>
  <c r="Q20" i="11"/>
  <c r="C40" i="8"/>
  <c r="AL3" i="11"/>
  <c r="AN3" i="11" s="1"/>
  <c r="L20" i="11" l="1"/>
  <c r="AM4" i="11" s="1"/>
  <c r="C40" i="3"/>
  <c r="V20" i="11"/>
  <c r="C42" i="6" s="1"/>
  <c r="AL5" i="11"/>
  <c r="AN5" i="11" s="1"/>
  <c r="E31" i="10"/>
  <c r="K24" i="2"/>
  <c r="K39" i="9"/>
  <c r="E36" i="10" s="1"/>
  <c r="C53" i="1"/>
  <c r="AO13" i="11"/>
  <c r="H19" i="10" s="1"/>
  <c r="AM3" i="11"/>
  <c r="C41" i="8"/>
  <c r="AN4" i="11"/>
  <c r="C41" i="3" l="1"/>
  <c r="AM5" i="11"/>
  <c r="E19" i="10"/>
  <c r="AJ2" i="11"/>
  <c r="AJ20" i="11" s="1"/>
  <c r="AJ6" i="11"/>
  <c r="AO3" i="11" l="1"/>
  <c r="AO4" i="11" l="1"/>
  <c r="D26" i="10" s="1"/>
  <c r="AP1" i="11"/>
  <c r="AP2" i="11" s="1"/>
  <c r="AP3" i="11" s="1"/>
  <c r="AO5" i="11" l="1"/>
  <c r="AP20" i="11"/>
  <c r="D39" i="10" s="1"/>
  <c r="E24" i="10"/>
  <c r="H24" i="10"/>
  <c r="AO20" i="11" l="1"/>
  <c r="H39" i="10" s="1"/>
</calcChain>
</file>

<file path=xl/sharedStrings.xml><?xml version="1.0" encoding="utf-8"?>
<sst xmlns="http://schemas.openxmlformats.org/spreadsheetml/2006/main" count="614" uniqueCount="307">
  <si>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</si>
  <si>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</si>
  <si>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</si>
  <si>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</si>
  <si>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</si>
  <si>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</si>
  <si>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</si>
  <si>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</si>
  <si>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</si>
  <si>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</si>
  <si>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</si>
  <si>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</si>
  <si>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</si>
  <si>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</si>
  <si>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</si>
  <si>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</si>
  <si>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</si>
  <si>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</si>
  <si>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</si>
  <si>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</si>
  <si>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</si>
  <si>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</si>
  <si>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>Metas Individuales</t>
  </si>
  <si>
    <t xml:space="preserve">Auto- Evaluacion </t>
  </si>
  <si>
    <t>METAS INDIVIDUALES</t>
  </si>
  <si>
    <t>AUTO</t>
  </si>
  <si>
    <t xml:space="preserve">  FIRMA DEL EVALUADO.</t>
  </si>
  <si>
    <t>FIRMA DEL EVALUADO.</t>
  </si>
  <si>
    <t>FIRMA DEL EVALUADO</t>
  </si>
  <si>
    <t>1° Comportamiento</t>
  </si>
  <si>
    <t>2° Comportamiento</t>
  </si>
  <si>
    <t>3° Comportamiento</t>
  </si>
  <si>
    <t>4° Comportamiento</t>
  </si>
  <si>
    <t>DEPENDENCIA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</si>
  <si>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</si>
  <si>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</si>
  <si>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</si>
  <si>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</si>
  <si>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</si>
  <si>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</si>
  <si>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</si>
  <si>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</si>
  <si>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</si>
  <si>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</si>
  <si>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</si>
  <si>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</si>
  <si>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</si>
  <si>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</si>
  <si>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</si>
  <si>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</si>
  <si>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</si>
  <si>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</si>
  <si>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</si>
  <si>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</si>
  <si>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</si>
  <si>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</si>
  <si>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</si>
  <si>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</si>
  <si>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</si>
  <si>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</si>
  <si>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DATOS DEL EVALUADO</t>
  </si>
  <si>
    <t>ACCIÓN CORRECTIVA O DE MEJORA</t>
  </si>
  <si>
    <t xml:space="preserve">Satisfactorio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</si>
  <si>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</si>
  <si>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</si>
  <si>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</si>
  <si>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</si>
  <si>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</si>
  <si>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</si>
  <si>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Muy Característico</t>
  </si>
  <si>
    <t xml:space="preserve">No es Característico  </t>
  </si>
  <si>
    <t>NO APLICA</t>
  </si>
  <si>
    <t>Descripción de las Actividades Extraordinarias</t>
  </si>
  <si>
    <t>Calificación</t>
  </si>
  <si>
    <t>Puntos</t>
  </si>
  <si>
    <t>Sobresaliente</t>
  </si>
  <si>
    <t>Satisfactorio</t>
  </si>
  <si>
    <t>TOTAL DE PUNTOS ADICIONALES PARA LA EVALUACIÓN DE METAS INDIVIDUALES</t>
  </si>
  <si>
    <t>Nombre: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</si>
  <si>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</si>
  <si>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</si>
  <si>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</si>
  <si>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</si>
  <si>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</si>
  <si>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</si>
  <si>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Mínimo Aceptable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</si>
  <si>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</si>
  <si>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</si>
  <si>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</si>
  <si>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</si>
  <si>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</si>
  <si>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</si>
  <si>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</si>
  <si>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</si>
  <si>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</si>
  <si>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</si>
  <si>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</si>
  <si>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</si>
  <si>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</si>
  <si>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</si>
  <si>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</si>
  <si>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</si>
  <si>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</si>
  <si>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Poco Característico  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</si>
  <si>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</si>
  <si>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</si>
  <si>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</si>
  <si>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</si>
  <si>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</si>
  <si>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</si>
  <si>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Aportaciones destac.</t>
  </si>
  <si>
    <t>PESO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</si>
  <si>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</si>
  <si>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</si>
  <si>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</si>
  <si>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</si>
  <si>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</si>
  <si>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</si>
  <si>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</si>
  <si>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</si>
  <si>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</si>
  <si>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</si>
  <si>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</si>
  <si>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</si>
  <si>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</si>
  <si>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</si>
  <si>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 xml:space="preserve">Facultamiento </t>
  </si>
  <si>
    <t>Otros (especifique)</t>
  </si>
  <si>
    <t>ACCIONES CORRECTIVA O DE MEJORA</t>
  </si>
  <si>
    <t>CURSOS DE CAPACITACIÓN</t>
  </si>
  <si>
    <t>APRENDIZAJE DE HABILIDADES O CONOCIMIENTOS ESPECÍFICOS</t>
  </si>
  <si>
    <t>ASESORÍA PERSONALIZADA</t>
  </si>
  <si>
    <t>SEGUIMIENTO ESPECIAL</t>
  </si>
  <si>
    <t>FACULTAMIENTO</t>
  </si>
  <si>
    <t>OTROS (ESPECÍFIQUE)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</si>
  <si>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</si>
  <si>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Describe elementos estratégicos de su dependencia tales como misión, visión, estrategias, metas internas.</t>
  </si>
  <si>
    <t>Demuestra en sus acciones que se interesa por desarrollar a otros.</t>
  </si>
  <si>
    <t>Da instrucciones sencillas, clarificando necesidades y requermientos.</t>
  </si>
  <si>
    <t>Establece agenda y objetivos a un equipo asignando tareas y controlando los tiempos.</t>
  </si>
  <si>
    <t>Demuestra con sus acciones interés por los resultados de su trabajo.</t>
  </si>
  <si>
    <t>Manifiesta interés por lograr mejores resultados.</t>
  </si>
  <si>
    <t>Destaca la necesidad de cuidar los recursos disponibles.</t>
  </si>
  <si>
    <t>Identifica situaciones de desacuerdo o conflicto.</t>
  </si>
  <si>
    <t>Se interesa por encontrar soluciones compartidas.</t>
  </si>
  <si>
    <t>Participa activamente en el logro de las metas grupales.</t>
  </si>
  <si>
    <t>Escucha en forma respetuosa los puntos de vista de sus colegas.</t>
  </si>
  <si>
    <t>Conocimiento de mejores prácticas</t>
  </si>
  <si>
    <t>Ayuda a otros miembros del equipo que solicitan apoyo.</t>
  </si>
  <si>
    <t>META 4.</t>
  </si>
  <si>
    <t>META 5.</t>
  </si>
  <si>
    <t>Describa Brevemente la(s) Aportación(es) Destacada(s):</t>
  </si>
  <si>
    <t xml:space="preserve">Característico  </t>
  </si>
  <si>
    <t>M.I.D.O.</t>
  </si>
  <si>
    <t xml:space="preserve">Característico </t>
  </si>
  <si>
    <t>metasindivi1</t>
  </si>
  <si>
    <t>metasindivi2</t>
  </si>
  <si>
    <t>metasindivi3</t>
  </si>
  <si>
    <t>metasindivi4</t>
  </si>
  <si>
    <t>metasindivi5</t>
  </si>
  <si>
    <t>actexten1</t>
  </si>
  <si>
    <t>actexten2</t>
  </si>
  <si>
    <t>actexten3</t>
  </si>
  <si>
    <t>eapsupen1</t>
  </si>
  <si>
    <t>eapsupen2</t>
  </si>
  <si>
    <t>eapsupen3</t>
  </si>
  <si>
    <t>eapsupen4</t>
  </si>
  <si>
    <t>eapsupen5</t>
  </si>
  <si>
    <t>eapsupen6</t>
  </si>
  <si>
    <t>eapsupen7</t>
  </si>
  <si>
    <t>eapsupen8</t>
  </si>
  <si>
    <t>eapsupen9</t>
  </si>
  <si>
    <t>eapsupen10</t>
  </si>
  <si>
    <t>eapsupen11</t>
  </si>
  <si>
    <t>eapsupen12</t>
  </si>
  <si>
    <t>eapsupdesaen1</t>
  </si>
  <si>
    <t>eapsupdesaen2</t>
  </si>
  <si>
    <t>eapsupdesaen3</t>
  </si>
  <si>
    <t>eapsupdesaen4</t>
  </si>
  <si>
    <t>aportdesen1</t>
  </si>
  <si>
    <t>aportdesen2</t>
  </si>
  <si>
    <t>aportdesen3</t>
  </si>
  <si>
    <t>aportdesen4</t>
  </si>
  <si>
    <t>aportdesen5</t>
  </si>
  <si>
    <t>aportdesen6</t>
  </si>
  <si>
    <t>aportdesen7</t>
  </si>
  <si>
    <t>aportdesen8</t>
  </si>
  <si>
    <t>aportdesen9</t>
  </si>
  <si>
    <t>aportdesen10</t>
  </si>
  <si>
    <t>aportdesen11</t>
  </si>
  <si>
    <t>aportdesen12</t>
  </si>
  <si>
    <t>aportdesen13</t>
  </si>
  <si>
    <t>eapjefeen1</t>
  </si>
  <si>
    <t>eapjefeen2</t>
  </si>
  <si>
    <t>eapjefeen3</t>
  </si>
  <si>
    <t>eapjefeen4</t>
  </si>
  <si>
    <t>eapjefeen5</t>
  </si>
  <si>
    <t>eapjefeen6</t>
  </si>
  <si>
    <t>eapjefeen7</t>
  </si>
  <si>
    <t>eapjefeen8</t>
  </si>
  <si>
    <t>eapjefeen9</t>
  </si>
  <si>
    <t>eapjefeen10</t>
  </si>
  <si>
    <t>eapjefeen11</t>
  </si>
  <si>
    <t>eapjefeen12</t>
  </si>
  <si>
    <t>eapautoen1</t>
  </si>
  <si>
    <t>eapautoen2</t>
  </si>
  <si>
    <t>eapautoen3</t>
  </si>
  <si>
    <t>eapautoen4</t>
  </si>
  <si>
    <t>eapautoen5</t>
  </si>
  <si>
    <t>eapautoen6</t>
  </si>
  <si>
    <t>eapautoen7</t>
  </si>
  <si>
    <t>eapautoen8</t>
  </si>
  <si>
    <t>eapautoen9</t>
  </si>
  <si>
    <t>eapautoen10</t>
  </si>
  <si>
    <t>eapautoen11</t>
  </si>
  <si>
    <t>eapautoen12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</si>
  <si>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</si>
  <si>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</si>
  <si>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</si>
  <si>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</si>
  <si>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</si>
  <si>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</si>
  <si>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</si>
  <si>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</si>
  <si>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</si>
  <si>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1</t>
  </si>
  <si>
    <t>META 3</t>
  </si>
  <si>
    <t>META 4</t>
  </si>
  <si>
    <t>META 5</t>
  </si>
  <si>
    <t>PUESTO DEL EVALUADOR</t>
  </si>
  <si>
    <t>RFC</t>
  </si>
  <si>
    <t>CURP</t>
  </si>
  <si>
    <t>Nombre</t>
  </si>
  <si>
    <t>Puesto</t>
  </si>
  <si>
    <t>Firma</t>
  </si>
  <si>
    <t>Excelente</t>
  </si>
  <si>
    <t>No Satisfactorio</t>
  </si>
  <si>
    <t>NIVEL DE PUESTO, NOMBRE Y  FIRMA DEL EVALUADOR</t>
  </si>
  <si>
    <t xml:space="preserve"> CURP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</si>
  <si>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</si>
  <si>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t xml:space="preserve">Cumplimiento de la Actividad extraordinaria entre:                     </t>
    </r>
    <r>
      <rPr>
        <b/>
        <sz val="10"/>
        <rFont val="Arial"/>
        <family val="2"/>
      </rPr>
      <t xml:space="preserve">        90% a 100%</t>
    </r>
  </si>
  <si>
    <r>
      <t xml:space="preserve">Cumplimiento de la Actividad extraordinaria entre:                                              </t>
    </r>
    <r>
      <rPr>
        <b/>
        <sz val="10"/>
        <rFont val="Arial"/>
        <family val="2"/>
      </rPr>
      <t xml:space="preserve">  75% a 89.9%</t>
    </r>
  </si>
  <si>
    <r>
      <t xml:space="preserve">Cumplimiento de la Actividad extraordinaria entre:                                                    </t>
    </r>
    <r>
      <rPr>
        <b/>
        <sz val="10"/>
        <rFont val="Arial"/>
        <family val="2"/>
      </rPr>
      <t>60% a 74.9%</t>
    </r>
  </si>
  <si>
    <t>NIVEL DE
DESEMPEÑO</t>
  </si>
  <si>
    <t>Cumple
(7 de 7)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</si>
  <si>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</si>
  <si>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</si>
  <si>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</si>
  <si>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VALORACIÓN CUALITATIVA DE LAS APORTACIONES INSTITUCIONALES EFECTUADAS POR CADA SERVIDOR PÚBLICO</t>
  </si>
  <si>
    <t>AL ENLACE 1er. AÑO, QUE APLICA EL SUPERIOR JERÁRQUICO</t>
  </si>
  <si>
    <t>Evaluacion del 3° eavaludor</t>
  </si>
  <si>
    <t>CLAVE Y NOMBRE DE LA UNIDAD ADMINISTRATIVA RESPONSABLE</t>
  </si>
  <si>
    <t>Superior Jerárquico o Supervisor del Evaluado</t>
  </si>
  <si>
    <t>Superior Jerárquico o Superivsor del Evaluado</t>
  </si>
  <si>
    <t>NOMBRE, PUESTO Y FIRMA DEL EVALUADOR</t>
  </si>
  <si>
    <t>NOMBRE, PUESTO Y  FIRMA DEL EVALUADOR</t>
  </si>
  <si>
    <t xml:space="preserve">NOMBRE Y FIRMA DEL EVALUADOR   </t>
  </si>
  <si>
    <t>Requisitos para evaluar
Actividades Extraordinarias</t>
  </si>
  <si>
    <t>RESUMEN DE CALIFICACIONES DE LAS MODALIDADES DE VALORACIÓN ANUAL</t>
  </si>
  <si>
    <t>Titular de la UR en la que está adscrito el Evaluado
VoBo.</t>
  </si>
  <si>
    <t>Titular de la UR en la que está adscrito el evaluado
VoBo.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</si>
  <si>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</si>
  <si>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</si>
  <si>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</si>
  <si>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</si>
  <si>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</si>
  <si>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</si>
  <si>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</si>
  <si>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</si>
  <si>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1° Haber ocupado temporalmente un puesto por licencia o vacancia; o bien haber sido asignado a una comisión o tarea no contemplada inicialmente en los
     programas de trabajo.</t>
  </si>
  <si>
    <t>2° El puesto ocupado temporalmente, abarcó por lo menos dos meses para la evaluación anual.</t>
  </si>
  <si>
    <t>3° El servidor público evaluado alcanzó al menos una Calificación de SATISFACTORIO en METAS DE DESEMPEÑO INDIVIDUAL en el periodo que se evalúa.</t>
  </si>
  <si>
    <t>4° Las actividades extraordinarias descritas, deben contar con soporte documental para su verificación y/o seguimiento.</t>
  </si>
  <si>
    <t>CAPACIDADES DIRECTIVAS</t>
  </si>
  <si>
    <t>metasindivi6</t>
  </si>
  <si>
    <t>metasindivi7</t>
  </si>
  <si>
    <t>APORTACIONES DESTACADAS</t>
  </si>
  <si>
    <t>METAS DE DESEMPEÑO INDIVIDUAL</t>
  </si>
  <si>
    <t>FACTORES DE EFICIENCIA 
Y CALIDAD EN EL DESEMPEÑO</t>
  </si>
  <si>
    <t>ACTIVIDADES EXTRAORDINARIAS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</si>
  <si>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</si>
  <si>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</si>
  <si>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</si>
  <si>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</si>
  <si>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</si>
  <si>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CODIGO DE PUESTO</t>
  </si>
  <si>
    <t xml:space="preserve">AÑO DE LA EVALUACIÓN </t>
  </si>
  <si>
    <t>EVALUACIÓN DE ACTIVIDADES EXTRAORDINARIAS QUE APLICA EL SUPERIOR JERÁRQUICO
ó SUPERVISOR DIRECTO</t>
  </si>
  <si>
    <t>FACTORES DE EFICIENCIA Y CALIDAD EN EL DESEMPEÑO QUE APLICA EL SUPERIOR JERÁRQUICO ó SUPERVISOR DIRECTO
(CAPACIDADES DIRECTIVAS)</t>
  </si>
  <si>
    <t>Muy
Característico</t>
  </si>
  <si>
    <t xml:space="preserve">Poco
Característico  </t>
  </si>
  <si>
    <t xml:space="preserve">No es
Característico </t>
  </si>
  <si>
    <t>No
Aplica</t>
  </si>
  <si>
    <t>Comportamientos Asociados de:</t>
  </si>
  <si>
    <t>Comportamiento Asociado de:</t>
  </si>
  <si>
    <t>FACTORES DE EFICIENCIA Y CALIDAD EN EL DESEMPEÑO QUE APLICA EL 3° EVALUADOR
(CAPACIDADES DIRECTIVAS)</t>
  </si>
  <si>
    <t>FACTORES DE EFICIENCIA Y CALIDAD EN EL DESEMPEÑO AUTO - EVALUACIÓN
(CAPACIDADES DIRECTIVAS)</t>
  </si>
  <si>
    <t>1° El servidor público evaluado alcanzó al menos una Calificación de SATISFACTORIO en METAS DE DESEMPEÑO INDIVIDUAL en el periodo que se evalúa.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</si>
  <si>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</si>
  <si>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</si>
  <si>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</si>
  <si>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EVALUACIÓN DE APORTACIONES DESTACADAS QUE APLICA EL SUPERIOR JERÁRQUICO
ó SUPERVISOR DIRECTO</t>
  </si>
  <si>
    <t>NOMBRE Y  PUESTO DEL SUPERIOR JERÁRQUICO O SUPERVISOR</t>
  </si>
  <si>
    <t>FIRMA DEL DEL SUPERIOR JERÁRQUICO O SUPERVISOR</t>
  </si>
  <si>
    <t>NOMBRE Y PUESTO  DEL EVALUADO</t>
  </si>
  <si>
    <t>CALIFICACIÓN FINAL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</si>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</sst>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7"/>
      <color indexed="22"/>
      <name val="Arial"/>
      <family val="2"/>
    </font>
    <font>
      <sz val="11"/>
      <color indexed="22"/>
      <name val="Arial"/>
      <family val="2"/>
    </font>
    <font>
      <b/>
      <sz val="9"/>
      <color indexed="44"/>
      <name val="Arial"/>
      <family val="2"/>
    </font>
    <font>
      <b/>
      <sz val="8"/>
      <color indexed="44"/>
      <name val="Arial"/>
      <family val="2"/>
    </font>
    <font>
      <b/>
      <sz val="11"/>
      <color indexed="44"/>
      <name val="Arial"/>
      <family val="2"/>
    </font>
    <font>
      <sz val="11"/>
      <name val="Helv"/>
    </font>
    <font>
      <sz val="10"/>
      <name val="Arial"/>
      <family val="2"/>
    </font>
    <font>
      <b/>
      <sz val="13.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sz val="12"/>
      <color theme="0"/>
      <name val="Arial"/>
      <family val="2"/>
    </font>
    <font>
      <b/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0" fillId="0" borderId="0">
      <alignment wrapText="1"/>
    </xf>
  </cellStyleXfs>
  <cellXfs count="797">
    <xf numFmtId="0" fontId="0" fillId="0" borderId="0" xfId="0" applyNumberFormat="1" applyAlignment="1"/>
    <xf numFmtId="0" fontId="0" fillId="0" borderId="0" xfId="3" applyNumberFormat="1" applyFont="1" applyAlignment="1" applyProtection="1"/>
    <xf numFmtId="0" fontId="10" fillId="0" borderId="0" xfId="3" applyNumberFormat="1" applyFont="1" applyBorder="1" applyAlignment="1" applyProtection="1"/>
    <xf numFmtId="0" fontId="21" fillId="0" borderId="0" xfId="3" applyNumberFormat="1" applyFont="1" applyAlignment="1" applyProtection="1"/>
    <xf numFmtId="0" fontId="20" fillId="0" borderId="0" xfId="3" applyNumberFormat="1" applyFont="1" applyAlignment="1" applyProtection="1"/>
    <xf numFmtId="0" fontId="17" fillId="0" borderId="0" xfId="3" applyNumberFormat="1" applyFont="1" applyAlignment="1" applyProtection="1">
      <alignment horizontal="left"/>
    </xf>
    <xf numFmtId="0" fontId="17" fillId="0" borderId="0" xfId="3" applyNumberFormat="1" applyFont="1" applyAlignment="1" applyProtection="1"/>
    <xf numFmtId="0" fontId="20" fillId="2" borderId="0" xfId="3" applyNumberFormat="1" applyFont="1" applyFill="1" applyBorder="1" applyAlignment="1" applyProtection="1"/>
    <xf numFmtId="0" fontId="10" fillId="2" borderId="0" xfId="3" applyNumberFormat="1" applyFont="1" applyFill="1" applyBorder="1" applyAlignment="1" applyProtection="1"/>
    <xf numFmtId="0" fontId="10" fillId="0" borderId="0" xfId="3" applyNumberFormat="1" applyFont="1" applyFill="1" applyBorder="1" applyAlignment="1" applyProtection="1"/>
    <xf numFmtId="0" fontId="21" fillId="0" borderId="0" xfId="3" applyNumberFormat="1" applyFont="1" applyAlignment="1" applyProtection="1">
      <alignment horizontal="left"/>
    </xf>
    <xf numFmtId="0" fontId="20" fillId="0" borderId="0" xfId="3" applyNumberFormat="1" applyFont="1" applyFill="1" applyBorder="1" applyAlignment="1" applyProtection="1">
      <alignment vertical="center"/>
    </xf>
    <xf numFmtId="0" fontId="23" fillId="0" borderId="0" xfId="3" applyNumberFormat="1" applyFont="1" applyAlignment="1" applyProtection="1">
      <alignment horizontal="justify" wrapText="1"/>
    </xf>
    <xf numFmtId="0" fontId="18" fillId="0" borderId="0" xfId="3" applyNumberFormat="1" applyFont="1" applyAlignment="1" applyProtection="1">
      <alignment horizontal="center"/>
    </xf>
    <xf numFmtId="0" fontId="0" fillId="0" borderId="0" xfId="3" applyNumberFormat="1" applyFont="1" applyAlignment="1" applyProtection="1">
      <alignment horizontal="center"/>
    </xf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Alignment="1" applyProtection="1"/>
    <xf numFmtId="0" fontId="28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Continuous" vertical="center"/>
    </xf>
    <xf numFmtId="0" fontId="8" fillId="3" borderId="3" xfId="3" applyNumberFormat="1" applyFont="1" applyFill="1" applyBorder="1" applyAlignment="1" applyProtection="1">
      <alignment horizontal="centerContinuous" vertical="center"/>
    </xf>
    <xf numFmtId="0" fontId="8" fillId="3" borderId="4" xfId="3" applyNumberFormat="1" applyFont="1" applyFill="1" applyBorder="1" applyAlignment="1" applyProtection="1">
      <alignment horizontal="centerContinuous" vertical="center"/>
    </xf>
    <xf numFmtId="0" fontId="8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4" fillId="0" borderId="1" xfId="3" applyNumberFormat="1" applyFont="1" applyBorder="1" applyAlignment="1" applyProtection="1">
      <alignment horizontal="center" vertical="center"/>
      <protection locked="0"/>
    </xf>
    <xf numFmtId="0" fontId="10" fillId="0" borderId="0" xfId="3" applyNumberFormat="1" applyFont="1" applyAlignment="1" applyProtection="1">
      <protection locked="0"/>
    </xf>
    <xf numFmtId="0" fontId="10" fillId="0" borderId="0" xfId="3" applyNumberFormat="1" applyFont="1" applyAlignment="1" applyProtection="1">
      <alignment horizontal="left" vertical="center" wrapText="1"/>
      <protection locked="0"/>
    </xf>
    <xf numFmtId="0" fontId="0" fillId="0" borderId="0" xfId="3" applyNumberFormat="1" applyFont="1" applyAlignment="1" applyProtection="1">
      <protection hidden="1"/>
    </xf>
    <xf numFmtId="0" fontId="8" fillId="0" borderId="0" xfId="3" applyNumberFormat="1" applyFont="1" applyAlignment="1" applyProtection="1">
      <protection hidden="1"/>
    </xf>
    <xf numFmtId="0" fontId="9" fillId="0" borderId="0" xfId="3" applyNumberFormat="1" applyFont="1" applyAlignment="1" applyProtection="1">
      <protection hidden="1"/>
    </xf>
    <xf numFmtId="0" fontId="0" fillId="0" borderId="0" xfId="3" applyNumberFormat="1" applyFont="1" applyBorder="1" applyAlignment="1" applyProtection="1">
      <protection hidden="1"/>
    </xf>
    <xf numFmtId="167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0" xfId="3" applyNumberFormat="1" applyFont="1" applyFill="1" applyBorder="1" applyAlignment="1" applyProtection="1">
      <protection hidden="1"/>
    </xf>
    <xf numFmtId="0" fontId="12" fillId="3" borderId="2" xfId="3" applyNumberFormat="1" applyFont="1" applyFill="1" applyBorder="1" applyAlignment="1" applyProtection="1">
      <alignment horizontal="centerContinuous"/>
      <protection hidden="1"/>
    </xf>
    <xf numFmtId="0" fontId="25" fillId="3" borderId="3" xfId="3" applyNumberFormat="1" applyFont="1" applyFill="1" applyBorder="1" applyAlignment="1" applyProtection="1">
      <alignment vertical="center" wrapText="1"/>
      <protection hidden="1"/>
    </xf>
    <xf numFmtId="0" fontId="0" fillId="3" borderId="2" xfId="3" applyNumberFormat="1" applyFont="1" applyFill="1" applyBorder="1" applyAlignment="1" applyProtection="1">
      <protection hidden="1"/>
    </xf>
    <xf numFmtId="0" fontId="0" fillId="3" borderId="3" xfId="3" applyNumberFormat="1" applyFont="1" applyFill="1" applyBorder="1" applyAlignment="1" applyProtection="1">
      <protection hidden="1"/>
    </xf>
    <xf numFmtId="0" fontId="2" fillId="3" borderId="3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3" xfId="3" applyNumberFormat="1" applyFont="1" applyFill="1" applyBorder="1" applyAlignment="1" applyProtection="1">
      <alignment horizontal="centerContinuous"/>
      <protection hidden="1"/>
    </xf>
    <xf numFmtId="0" fontId="4" fillId="3" borderId="2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3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49" fontId="6" fillId="3" borderId="1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left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8" fillId="3" borderId="0" xfId="3" applyNumberFormat="1" applyFont="1" applyFill="1" applyBorder="1" applyAlignment="1" applyProtection="1">
      <alignment horizontal="center" vertical="top" wrapText="1"/>
      <protection hidden="1"/>
    </xf>
    <xf numFmtId="0" fontId="3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3" applyNumberFormat="1" applyFont="1" applyFill="1" applyBorder="1" applyAlignment="1" applyProtection="1">
      <alignment horizontal="left"/>
      <protection hidden="1"/>
    </xf>
    <xf numFmtId="0" fontId="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0" fontId="4" fillId="3" borderId="0" xfId="3" applyNumberFormat="1" applyFont="1" applyFill="1" applyBorder="1" applyAlignment="1" applyProtection="1">
      <alignment horizontal="centerContinuous"/>
      <protection hidden="1"/>
    </xf>
    <xf numFmtId="0" fontId="29" fillId="3" borderId="1" xfId="3" applyNumberFormat="1" applyFont="1" applyFill="1" applyBorder="1" applyAlignment="1" applyProtection="1">
      <alignment horizontal="center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 wrapText="1"/>
      <protection hidden="1"/>
    </xf>
    <xf numFmtId="164" fontId="0" fillId="3" borderId="8" xfId="3" applyNumberFormat="1" applyFont="1" applyFill="1" applyBorder="1" applyAlignment="1" applyProtection="1">
      <alignment horizontal="center" wrapText="1"/>
      <protection hidden="1"/>
    </xf>
    <xf numFmtId="164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Continuous"/>
      <protection hidden="1"/>
    </xf>
    <xf numFmtId="0" fontId="9" fillId="3" borderId="0" xfId="3" applyNumberFormat="1" applyFont="1" applyFill="1" applyBorder="1" applyAlignment="1" applyProtection="1">
      <protection hidden="1"/>
    </xf>
    <xf numFmtId="0" fontId="9" fillId="3" borderId="0" xfId="3" applyNumberFormat="1" applyFont="1" applyFill="1" applyBorder="1" applyAlignment="1" applyProtection="1">
      <alignment horizontal="centerContinuous"/>
      <protection hidden="1"/>
    </xf>
    <xf numFmtId="0" fontId="8" fillId="3" borderId="10" xfId="3" applyNumberFormat="1" applyFont="1" applyFill="1" applyBorder="1" applyAlignment="1" applyProtection="1">
      <alignment horizontal="centerContinuous"/>
      <protection hidden="1"/>
    </xf>
    <xf numFmtId="1" fontId="3" fillId="3" borderId="1" xfId="3" applyNumberFormat="1" applyFont="1" applyFill="1" applyBorder="1" applyAlignment="1" applyProtection="1">
      <alignment horizontal="center" vertical="center" wrapText="1"/>
      <protection hidden="1"/>
    </xf>
    <xf numFmtId="164" fontId="24" fillId="3" borderId="1" xfId="3" applyNumberFormat="1" applyFont="1" applyFill="1" applyBorder="1" applyAlignment="1" applyProtection="1">
      <alignment horizontal="center"/>
      <protection hidden="1"/>
    </xf>
    <xf numFmtId="164" fontId="0" fillId="3" borderId="11" xfId="3" applyNumberFormat="1" applyFont="1" applyFill="1" applyBorder="1" applyAlignment="1" applyProtection="1">
      <alignment horizontal="center"/>
      <protection hidden="1"/>
    </xf>
    <xf numFmtId="164" fontId="0" fillId="3" borderId="12" xfId="3" applyNumberFormat="1" applyFont="1" applyFill="1" applyBorder="1" applyAlignment="1" applyProtection="1">
      <alignment horizontal="center"/>
      <protection hidden="1"/>
    </xf>
    <xf numFmtId="164" fontId="0" fillId="3" borderId="13" xfId="3" applyNumberFormat="1" applyFont="1" applyFill="1" applyBorder="1" applyAlignment="1" applyProtection="1">
      <alignment horizontal="center"/>
      <protection hidden="1"/>
    </xf>
    <xf numFmtId="164" fontId="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8" xfId="3" applyNumberFormat="1" applyFont="1" applyFill="1" applyBorder="1" applyAlignment="1" applyProtection="1">
      <alignment horizontal="center"/>
      <protection hidden="1"/>
    </xf>
    <xf numFmtId="0" fontId="9" fillId="3" borderId="16" xfId="3" applyNumberFormat="1" applyFont="1" applyFill="1" applyBorder="1" applyAlignment="1" applyProtection="1">
      <alignment horizontal="left"/>
      <protection hidden="1"/>
    </xf>
    <xf numFmtId="0" fontId="0" fillId="3" borderId="16" xfId="3" applyNumberFormat="1" applyFont="1" applyFill="1" applyBorder="1" applyAlignment="1" applyProtection="1"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NumberFormat="1" applyFont="1" applyFill="1" applyBorder="1" applyAlignment="1" applyProtection="1">
      <protection hidden="1"/>
    </xf>
    <xf numFmtId="0" fontId="12" fillId="0" borderId="5" xfId="3" applyNumberFormat="1" applyFont="1" applyBorder="1" applyAlignment="1" applyProtection="1">
      <alignment horizontal="center" vertical="center"/>
      <protection locked="0"/>
    </xf>
    <xf numFmtId="0" fontId="10" fillId="0" borderId="0" xfId="3" applyNumberFormat="1" applyFont="1" applyAlignment="1" applyProtection="1">
      <protection hidden="1"/>
    </xf>
    <xf numFmtId="0" fontId="21" fillId="0" borderId="0" xfId="3" applyNumberFormat="1" applyFont="1" applyAlignment="1" applyProtection="1">
      <protection hidden="1"/>
    </xf>
    <xf numFmtId="0" fontId="20" fillId="0" borderId="0" xfId="3" applyNumberFormat="1" applyFont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9" fillId="5" borderId="0" xfId="3" applyNumberFormat="1" applyFont="1" applyFill="1" applyAlignment="1" applyProtection="1">
      <protection hidden="1"/>
    </xf>
    <xf numFmtId="0" fontId="8" fillId="5" borderId="3" xfId="3" applyNumberFormat="1" applyFont="1" applyFill="1" applyBorder="1" applyAlignment="1" applyProtection="1">
      <alignment horizontal="centerContinuous"/>
    </xf>
    <xf numFmtId="0" fontId="8" fillId="5" borderId="16" xfId="3" applyNumberFormat="1" applyFont="1" applyFill="1" applyBorder="1" applyAlignment="1" applyProtection="1">
      <alignment horizontal="centerContinuous"/>
    </xf>
    <xf numFmtId="0" fontId="8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2" fillId="5" borderId="0" xfId="3" applyNumberFormat="1" applyFont="1" applyFill="1" applyBorder="1" applyAlignment="1" applyProtection="1">
      <alignment horizontal="center" vertical="center"/>
    </xf>
    <xf numFmtId="0" fontId="9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0" fillId="5" borderId="0" xfId="3" applyNumberFormat="1" applyFont="1" applyFill="1" applyBorder="1" applyAlignment="1" applyProtection="1"/>
    <xf numFmtId="0" fontId="32" fillId="5" borderId="0" xfId="3" applyNumberFormat="1" applyFont="1" applyFill="1" applyBorder="1" applyAlignment="1" applyProtection="1"/>
    <xf numFmtId="0" fontId="32" fillId="5" borderId="0" xfId="3" applyNumberFormat="1" applyFont="1" applyFill="1" applyAlignment="1" applyProtection="1"/>
    <xf numFmtId="0" fontId="10" fillId="5" borderId="0" xfId="3" applyNumberFormat="1" applyFont="1" applyFill="1" applyAlignment="1" applyProtection="1"/>
    <xf numFmtId="0" fontId="9" fillId="5" borderId="0" xfId="3" applyNumberFormat="1" applyFont="1" applyFill="1" applyBorder="1" applyAlignment="1" applyProtection="1">
      <alignment horizontal="left" wrapText="1"/>
      <protection locked="0"/>
    </xf>
    <xf numFmtId="0" fontId="1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6" fillId="5" borderId="16" xfId="3" applyNumberFormat="1" applyFont="1" applyFill="1" applyBorder="1" applyAlignment="1" applyProtection="1">
      <alignment horizontal="center" vertical="top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right"/>
    </xf>
    <xf numFmtId="0" fontId="7" fillId="5" borderId="0" xfId="3" applyNumberFormat="1" applyFont="1" applyFill="1" applyBorder="1" applyAlignment="1" applyProtection="1">
      <alignment horizontal="left"/>
    </xf>
    <xf numFmtId="0" fontId="10" fillId="5" borderId="0" xfId="3" applyNumberFormat="1" applyFont="1" applyFill="1" applyBorder="1" applyAlignment="1" applyProtection="1">
      <protection hidden="1"/>
    </xf>
    <xf numFmtId="0" fontId="6" fillId="5" borderId="0" xfId="3" applyNumberFormat="1" applyFont="1" applyFill="1" applyBorder="1" applyAlignment="1" applyProtection="1">
      <alignment horizontal="center" vertical="top"/>
    </xf>
    <xf numFmtId="0" fontId="6" fillId="5" borderId="0" xfId="3" applyNumberFormat="1" applyFont="1" applyFill="1" applyBorder="1" applyAlignment="1" applyProtection="1">
      <alignment horizontal="center" vertical="top"/>
      <protection hidden="1"/>
    </xf>
    <xf numFmtId="0" fontId="15" fillId="5" borderId="0" xfId="3" applyNumberFormat="1" applyFont="1" applyFill="1" applyAlignment="1" applyProtection="1"/>
    <xf numFmtId="0" fontId="17" fillId="5" borderId="0" xfId="3" applyNumberFormat="1" applyFont="1" applyFill="1" applyBorder="1" applyAlignment="1" applyProtection="1">
      <alignment horizontal="left" vertical="center" wrapText="1"/>
      <protection hidden="1"/>
    </xf>
    <xf numFmtId="0" fontId="17" fillId="5" borderId="0" xfId="3" applyNumberFormat="1" applyFont="1" applyFill="1" applyAlignment="1" applyProtection="1">
      <alignment horizontal="justify"/>
      <protection hidden="1"/>
    </xf>
    <xf numFmtId="0" fontId="7" fillId="5" borderId="16" xfId="3" applyNumberFormat="1" applyFont="1" applyFill="1" applyBorder="1" applyAlignment="1" applyProtection="1">
      <alignment horizontal="center" vertical="top" wrapText="1"/>
      <protection hidden="1"/>
    </xf>
    <xf numFmtId="0" fontId="7" fillId="5" borderId="10" xfId="3" applyNumberFormat="1" applyFont="1" applyFill="1" applyBorder="1" applyAlignment="1" applyProtection="1">
      <alignment horizontal="center" vertical="top" wrapText="1"/>
      <protection hidden="1"/>
    </xf>
    <xf numFmtId="0" fontId="21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protection hidden="1"/>
    </xf>
    <xf numFmtId="0" fontId="33" fillId="5" borderId="0" xfId="3" applyNumberFormat="1" applyFont="1" applyFill="1" applyBorder="1" applyAlignment="1" applyProtection="1">
      <alignment vertical="center"/>
      <protection hidden="1"/>
    </xf>
    <xf numFmtId="0" fontId="33" fillId="5" borderId="0" xfId="3" applyNumberFormat="1" applyFont="1" applyFill="1" applyAlignment="1" applyProtection="1">
      <alignment horizontal="left"/>
      <protection hidden="1"/>
    </xf>
    <xf numFmtId="0" fontId="33" fillId="5" borderId="0" xfId="3" applyNumberFormat="1" applyFont="1" applyFill="1" applyAlignment="1" applyProtection="1">
      <protection hidden="1"/>
    </xf>
    <xf numFmtId="0" fontId="34" fillId="5" borderId="0" xfId="3" applyNumberFormat="1" applyFont="1" applyFill="1" applyBorder="1" applyAlignment="1" applyProtection="1">
      <alignment horizontal="left" vertical="center"/>
      <protection hidden="1"/>
    </xf>
    <xf numFmtId="0" fontId="34" fillId="5" borderId="0" xfId="3" applyNumberFormat="1" applyFont="1" applyFill="1" applyAlignment="1" applyProtection="1">
      <protection hidden="1"/>
    </xf>
    <xf numFmtId="0" fontId="34" fillId="5" borderId="0" xfId="3" applyNumberFormat="1" applyFont="1" applyFill="1" applyBorder="1" applyAlignment="1" applyProtection="1">
      <alignment vertical="center"/>
      <protection hidden="1"/>
    </xf>
    <xf numFmtId="0" fontId="34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Border="1" applyAlignment="1" applyProtection="1">
      <protection hidden="1"/>
    </xf>
    <xf numFmtId="0" fontId="4" fillId="5" borderId="3" xfId="3" applyNumberFormat="1" applyFont="1" applyFill="1" applyBorder="1" applyAlignment="1" applyProtection="1">
      <alignment horizontal="centerContinuous" vertical="center"/>
      <protection hidden="1"/>
    </xf>
    <xf numFmtId="0" fontId="12" fillId="5" borderId="3" xfId="3" applyNumberFormat="1" applyFont="1" applyFill="1" applyBorder="1" applyAlignment="1" applyProtection="1">
      <alignment horizontal="centerContinuous" vertical="center"/>
      <protection hidden="1"/>
    </xf>
    <xf numFmtId="0" fontId="8" fillId="5" borderId="3" xfId="3" applyNumberFormat="1" applyFont="1" applyFill="1" applyBorder="1" applyAlignment="1" applyProtection="1">
      <alignment horizontal="centerContinuous"/>
      <protection hidden="1"/>
    </xf>
    <xf numFmtId="0" fontId="0" fillId="5" borderId="3" xfId="3" applyNumberFormat="1" applyFont="1" applyFill="1" applyBorder="1" applyAlignment="1" applyProtection="1"/>
    <xf numFmtId="0" fontId="0" fillId="5" borderId="3" xfId="3" applyNumberFormat="1" applyFont="1" applyFill="1" applyBorder="1" applyAlignment="1" applyProtection="1">
      <protection hidden="1"/>
    </xf>
    <xf numFmtId="0" fontId="4" fillId="0" borderId="0" xfId="3" applyNumberFormat="1" applyFont="1" applyBorder="1" applyAlignment="1" applyProtection="1">
      <protection hidden="1"/>
    </xf>
    <xf numFmtId="0" fontId="4" fillId="0" borderId="0" xfId="3" applyNumberFormat="1" applyFont="1" applyAlignment="1" applyProtection="1">
      <protection hidden="1"/>
    </xf>
    <xf numFmtId="0" fontId="18" fillId="0" borderId="0" xfId="3" applyNumberFormat="1" applyFont="1" applyAlignment="1" applyProtection="1">
      <protection hidden="1"/>
    </xf>
    <xf numFmtId="0" fontId="0" fillId="0" borderId="0" xfId="3" applyNumberFormat="1" applyFont="1" applyAlignment="1" applyProtection="1">
      <alignment horizontal="left" vertical="center"/>
      <protection hidden="1"/>
    </xf>
    <xf numFmtId="0" fontId="13" fillId="0" borderId="0" xfId="3" applyNumberFormat="1" applyFont="1" applyAlignment="1" applyProtection="1">
      <protection hidden="1"/>
    </xf>
    <xf numFmtId="0" fontId="8" fillId="3" borderId="16" xfId="3" applyNumberFormat="1" applyFont="1" applyFill="1" applyBorder="1" applyAlignment="1" applyProtection="1">
      <alignment horizontal="left"/>
      <protection hidden="1"/>
    </xf>
    <xf numFmtId="0" fontId="1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alignment horizontal="left" vertical="center"/>
      <protection hidden="1"/>
    </xf>
    <xf numFmtId="0" fontId="13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Border="1" applyAlignment="1" applyProtection="1"/>
    <xf numFmtId="0" fontId="5" fillId="5" borderId="0" xfId="3" applyNumberFormat="1" applyFont="1" applyFill="1" applyAlignment="1" applyProtection="1"/>
    <xf numFmtId="0" fontId="1" fillId="5" borderId="0" xfId="3" applyNumberFormat="1" applyFont="1" applyFill="1" applyAlignment="1" applyProtection="1"/>
    <xf numFmtId="0" fontId="4" fillId="5" borderId="0" xfId="3" applyNumberFormat="1" applyFont="1" applyFill="1" applyBorder="1" applyAlignment="1" applyProtection="1"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center" vertical="center"/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2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2" fontId="0" fillId="5" borderId="0" xfId="3" applyNumberFormat="1" applyFont="1" applyFill="1" applyBorder="1" applyAlignment="1" applyProtection="1">
      <alignment horizontal="center"/>
      <protection hidden="1"/>
    </xf>
    <xf numFmtId="0" fontId="2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vertical="top"/>
      <protection hidden="1"/>
    </xf>
    <xf numFmtId="0" fontId="18" fillId="5" borderId="0" xfId="3" applyNumberFormat="1" applyFont="1" applyFill="1" applyBorder="1" applyAlignment="1" applyProtection="1">
      <alignment horizontal="left" wrapText="1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6" fillId="5" borderId="16" xfId="3" applyNumberFormat="1" applyFont="1" applyFill="1" applyBorder="1" applyAlignment="1" applyProtection="1">
      <alignment horizontal="center"/>
      <protection hidden="1"/>
    </xf>
    <xf numFmtId="0" fontId="7" fillId="5" borderId="0" xfId="3" applyNumberFormat="1" applyFont="1" applyFill="1" applyBorder="1" applyAlignment="1" applyProtection="1">
      <alignment horizontal="center"/>
      <protection hidden="1"/>
    </xf>
    <xf numFmtId="0" fontId="6" fillId="5" borderId="0" xfId="3" applyNumberFormat="1" applyFont="1" applyFill="1" applyBorder="1" applyAlignment="1" applyProtection="1">
      <alignment horizontal="center"/>
      <protection hidden="1"/>
    </xf>
    <xf numFmtId="0" fontId="7" fillId="5" borderId="0" xfId="3" applyNumberFormat="1" applyFont="1" applyFill="1" applyBorder="1" applyAlignment="1" applyProtection="1">
      <protection hidden="1"/>
    </xf>
    <xf numFmtId="0" fontId="7" fillId="5" borderId="0" xfId="3" applyNumberFormat="1" applyFont="1" applyFill="1" applyAlignment="1" applyProtection="1">
      <protection hidden="1"/>
    </xf>
    <xf numFmtId="0" fontId="2" fillId="5" borderId="0" xfId="3" applyNumberFormat="1" applyFont="1" applyFill="1" applyAlignment="1" applyProtection="1"/>
    <xf numFmtId="0" fontId="2" fillId="5" borderId="19" xfId="3" applyNumberFormat="1" applyFont="1" applyFill="1" applyBorder="1" applyAlignment="1" applyProtection="1">
      <alignment horizontal="center" wrapText="1"/>
      <protection hidden="1"/>
    </xf>
    <xf numFmtId="0" fontId="2" fillId="5" borderId="19" xfId="3" applyNumberFormat="1" applyFont="1" applyFill="1" applyBorder="1" applyAlignment="1" applyProtection="1">
      <alignment horizontal="center"/>
      <protection hidden="1"/>
    </xf>
    <xf numFmtId="0" fontId="27" fillId="5" borderId="0" xfId="3" applyNumberFormat="1" applyFont="1" applyFill="1" applyBorder="1" applyAlignment="1" applyProtection="1">
      <alignment vertical="center"/>
    </xf>
    <xf numFmtId="0" fontId="27" fillId="5" borderId="0" xfId="3" applyNumberFormat="1" applyFont="1" applyFill="1" applyAlignment="1" applyProtection="1">
      <alignment horizontal="left"/>
    </xf>
    <xf numFmtId="0" fontId="27" fillId="5" borderId="0" xfId="3" applyNumberFormat="1" applyFont="1" applyFill="1" applyAlignment="1" applyProtection="1"/>
    <xf numFmtId="0" fontId="20" fillId="5" borderId="0" xfId="3" applyNumberFormat="1" applyFont="1" applyFill="1" applyAlignment="1" applyProtection="1"/>
    <xf numFmtId="0" fontId="8" fillId="3" borderId="16" xfId="3" applyNumberFormat="1" applyFont="1" applyFill="1" applyBorder="1" applyAlignment="1" applyProtection="1">
      <alignment horizontal="left" wrapText="1"/>
      <protection hidden="1"/>
    </xf>
    <xf numFmtId="0" fontId="6" fillId="3" borderId="16" xfId="3" applyNumberFormat="1" applyFont="1" applyFill="1" applyBorder="1" applyAlignment="1" applyProtection="1">
      <alignment horizontal="left" vertical="center"/>
      <protection hidden="1"/>
    </xf>
    <xf numFmtId="0" fontId="9" fillId="3" borderId="0" xfId="3" applyNumberFormat="1" applyFont="1" applyFill="1" applyBorder="1" applyAlignment="1" applyProtection="1"/>
    <xf numFmtId="0" fontId="14" fillId="5" borderId="0" xfId="3" applyNumberFormat="1" applyFont="1" applyFill="1" applyBorder="1" applyAlignment="1" applyProtection="1">
      <alignment vertical="center" wrapText="1"/>
    </xf>
    <xf numFmtId="0" fontId="0" fillId="5" borderId="16" xfId="3" applyNumberFormat="1" applyFont="1" applyFill="1" applyBorder="1" applyAlignment="1" applyProtection="1"/>
    <xf numFmtId="0" fontId="35" fillId="5" borderId="0" xfId="3" applyNumberFormat="1" applyFont="1" applyFill="1" applyBorder="1" applyAlignment="1" applyProtection="1">
      <alignment horizontal="left" vertical="center" wrapText="1"/>
      <protection hidden="1"/>
    </xf>
    <xf numFmtId="0" fontId="3" fillId="5" borderId="0" xfId="3" applyNumberFormat="1" applyFont="1" applyFill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0" fillId="5" borderId="0" xfId="3" applyNumberFormat="1" applyFont="1" applyFill="1" applyBorder="1" applyAlignment="1" applyProtection="1">
      <alignment horizontal="left"/>
    </xf>
    <xf numFmtId="0" fontId="0" fillId="5" borderId="19" xfId="3" applyNumberFormat="1" applyFont="1" applyFill="1" applyBorder="1" applyAlignment="1" applyProtection="1">
      <alignment horizontal="left"/>
    </xf>
    <xf numFmtId="0" fontId="3" fillId="0" borderId="0" xfId="3" applyNumberFormat="1" applyFont="1" applyAlignment="1" applyProtection="1">
      <protection hidden="1"/>
    </xf>
    <xf numFmtId="0" fontId="22" fillId="0" borderId="0" xfId="3" applyNumberFormat="1" applyFont="1" applyBorder="1" applyAlignment="1" applyProtection="1">
      <protection hidden="1"/>
    </xf>
    <xf numFmtId="0" fontId="22" fillId="0" borderId="0" xfId="3" applyNumberFormat="1" applyFont="1" applyBorder="1" applyAlignment="1" applyProtection="1">
      <alignment horizontal="center" vertical="center"/>
      <protection hidden="1"/>
    </xf>
    <xf numFmtId="0" fontId="22" fillId="0" borderId="0" xfId="3" applyNumberFormat="1" applyFont="1" applyBorder="1" applyAlignment="1" applyProtection="1">
      <alignment vertical="center"/>
      <protection hidden="1"/>
    </xf>
    <xf numFmtId="0" fontId="22" fillId="0" borderId="0" xfId="3" applyNumberFormat="1" applyFont="1" applyAlignment="1" applyProtection="1">
      <alignment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0" fontId="18" fillId="5" borderId="0" xfId="3" applyNumberFormat="1" applyFont="1" applyFill="1" applyBorder="1" applyAlignment="1" applyProtection="1">
      <alignment horizontal="left"/>
      <protection hidden="1"/>
    </xf>
    <xf numFmtId="0" fontId="3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3" applyNumberFormat="1" applyFont="1" applyFill="1" applyBorder="1" applyAlignment="1" applyProtection="1">
      <alignment vertical="center" wrapText="1"/>
      <protection hidden="1"/>
    </xf>
    <xf numFmtId="0" fontId="32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vertical="center" wrapText="1"/>
      <protection hidden="1"/>
    </xf>
    <xf numFmtId="0" fontId="1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left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top"/>
      <protection hidden="1"/>
    </xf>
    <xf numFmtId="0" fontId="6" fillId="0" borderId="0" xfId="3" applyNumberFormat="1" applyFont="1" applyAlignment="1" applyProtection="1">
      <protection hidden="1"/>
    </xf>
    <xf numFmtId="0" fontId="6" fillId="0" borderId="0" xfId="3" applyNumberFormat="1" applyFont="1" applyAlignment="1" applyProtection="1">
      <alignment horizontal="left" vertical="center"/>
      <protection hidden="1"/>
    </xf>
    <xf numFmtId="0" fontId="0" fillId="0" borderId="0" xfId="3" applyNumberFormat="1" applyFont="1" applyAlignment="1" applyProtection="1">
      <alignment vertical="justify"/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Alignment="1" applyProtection="1">
      <alignment vertical="justify"/>
      <protection hidden="1"/>
    </xf>
    <xf numFmtId="0" fontId="4" fillId="5" borderId="0" xfId="3" applyNumberFormat="1" applyFont="1" applyFill="1" applyAlignment="1" applyProtection="1">
      <alignment horizontal="centerContinuous"/>
      <protection hidden="1"/>
    </xf>
    <xf numFmtId="0" fontId="6" fillId="5" borderId="19" xfId="3" applyNumberFormat="1" applyFont="1" applyFill="1" applyBorder="1" applyAlignment="1" applyProtection="1">
      <alignment horizontal="center" vertical="center" wrapText="1"/>
      <protection hidden="1"/>
    </xf>
    <xf numFmtId="0" fontId="19" fillId="5" borderId="0" xfId="3" applyNumberFormat="1" applyFont="1" applyFill="1" applyBorder="1" applyAlignment="1" applyProtection="1">
      <alignment vertical="center" wrapText="1"/>
    </xf>
    <xf numFmtId="0" fontId="19" fillId="5" borderId="1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9" fontId="9" fillId="5" borderId="0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20" xfId="3" applyNumberFormat="1" applyFont="1" applyFill="1" applyBorder="1" applyAlignment="1" applyProtection="1">
      <alignment horizontal="right" vertical="center"/>
      <protection hidden="1"/>
    </xf>
    <xf numFmtId="0" fontId="7" fillId="5" borderId="0" xfId="3" applyNumberFormat="1" applyFont="1" applyFill="1" applyBorder="1" applyAlignment="1" applyProtection="1">
      <alignment horizontal="center" vertical="center" wrapText="1" shrinkToFit="1"/>
      <protection hidden="1"/>
    </xf>
    <xf numFmtId="0" fontId="0" fillId="5" borderId="0" xfId="3" applyNumberFormat="1" applyFont="1" applyFill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1" fontId="2" fillId="0" borderId="21" xfId="3" applyNumberFormat="1" applyFont="1" applyFill="1" applyBorder="1" applyAlignment="1" applyProtection="1">
      <alignment horizont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0" fillId="5" borderId="0" xfId="3" applyNumberFormat="1" applyFont="1" applyFill="1" applyAlignment="1"/>
    <xf numFmtId="0" fontId="0" fillId="5" borderId="19" xfId="3" applyNumberFormat="1" applyFont="1" applyFill="1" applyBorder="1" applyAlignment="1" applyProtection="1">
      <protection hidden="1"/>
    </xf>
    <xf numFmtId="0" fontId="4" fillId="5" borderId="3" xfId="3" applyNumberFormat="1" applyFont="1" applyFill="1" applyBorder="1" applyAlignment="1" applyProtection="1">
      <alignment horizontal="centerContinuous"/>
      <protection hidden="1"/>
    </xf>
    <xf numFmtId="0" fontId="0" fillId="5" borderId="0" xfId="3" applyNumberFormat="1" applyFont="1" applyFill="1" applyAlignment="1" applyProtection="1">
      <alignment horizontal="left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2" fillId="3" borderId="19" xfId="3" applyNumberFormat="1" applyFont="1" applyFill="1" applyBorder="1" applyAlignment="1" applyProtection="1">
      <alignment horizontal="centerContinuous"/>
      <protection hidden="1"/>
    </xf>
    <xf numFmtId="0" fontId="2" fillId="3" borderId="18" xfId="3" applyNumberFormat="1" applyFont="1" applyFill="1" applyBorder="1" applyAlignment="1" applyProtection="1">
      <alignment horizontal="centerContinuous"/>
      <protection hidden="1"/>
    </xf>
    <xf numFmtId="0" fontId="0" fillId="5" borderId="19" xfId="3" applyNumberFormat="1" applyFont="1" applyFill="1" applyBorder="1" applyAlignment="1" applyProtection="1"/>
    <xf numFmtId="0" fontId="2" fillId="5" borderId="0" xfId="3" applyNumberFormat="1" applyFont="1" applyFill="1" applyAlignment="1" applyProtection="1">
      <alignment vertical="center"/>
      <protection hidden="1"/>
    </xf>
    <xf numFmtId="0" fontId="15" fillId="5" borderId="0" xfId="3" applyNumberFormat="1" applyFont="1" applyFill="1" applyAlignment="1" applyProtection="1">
      <alignment horizontal="center"/>
      <protection hidden="1"/>
    </xf>
    <xf numFmtId="0" fontId="9" fillId="5" borderId="0" xfId="3" applyNumberFormat="1" applyFont="1" applyFill="1" applyBorder="1" applyAlignment="1" applyProtection="1">
      <alignment horizontal="left" wrapText="1"/>
      <protection hidden="1"/>
    </xf>
    <xf numFmtId="0" fontId="0" fillId="5" borderId="0" xfId="3" applyNumberFormat="1" applyFont="1" applyFill="1" applyAlignment="1" applyProtection="1">
      <protection locked="0"/>
    </xf>
    <xf numFmtId="0" fontId="9" fillId="5" borderId="0" xfId="3" applyNumberFormat="1" applyFont="1" applyFill="1" applyAlignment="1" applyProtection="1">
      <protection locked="0"/>
    </xf>
    <xf numFmtId="0" fontId="9" fillId="5" borderId="16" xfId="3" applyNumberFormat="1" applyFont="1" applyFill="1" applyBorder="1" applyAlignment="1" applyProtection="1">
      <protection hidden="1"/>
    </xf>
    <xf numFmtId="0" fontId="9" fillId="5" borderId="0" xfId="3" applyNumberFormat="1" applyFont="1" applyFill="1" applyBorder="1" applyAlignment="1" applyProtection="1">
      <protection hidden="1"/>
    </xf>
    <xf numFmtId="0" fontId="9" fillId="5" borderId="3" xfId="3" applyNumberFormat="1" applyFont="1" applyFill="1" applyBorder="1" applyAlignment="1" applyProtection="1">
      <alignment horizontal="center" vertical="top" wrapText="1"/>
      <protection hidden="1"/>
    </xf>
    <xf numFmtId="0" fontId="8" fillId="3" borderId="2" xfId="3" applyNumberFormat="1" applyFont="1" applyFill="1" applyBorder="1" applyAlignment="1" applyProtection="1">
      <alignment horizontal="centerContinuous" vertical="center" wrapText="1"/>
      <protection hidden="1"/>
    </xf>
    <xf numFmtId="0" fontId="30" fillId="5" borderId="0" xfId="3" applyNumberFormat="1" applyFont="1" applyFill="1" applyBorder="1" applyAlignment="1" applyProtection="1">
      <alignment vertical="center"/>
    </xf>
    <xf numFmtId="0" fontId="2" fillId="3" borderId="2" xfId="3" applyNumberFormat="1" applyFont="1" applyFill="1" applyBorder="1" applyAlignment="1" applyProtection="1">
      <alignment horizontal="centerContinuous" vertical="center" wrapText="1"/>
      <protection hidden="1"/>
    </xf>
    <xf numFmtId="0" fontId="7" fillId="3" borderId="10" xfId="3" applyNumberFormat="1" applyFont="1" applyFill="1" applyBorder="1" applyAlignment="1" applyProtection="1">
      <alignment horizontal="right" vertical="center" wrapText="1"/>
      <protection hidden="1"/>
    </xf>
    <xf numFmtId="1" fontId="2" fillId="2" borderId="23" xfId="3" applyNumberFormat="1" applyFont="1" applyFill="1" applyBorder="1" applyAlignment="1" applyProtection="1">
      <alignment horizontal="center" wrapText="1"/>
      <protection locked="0"/>
    </xf>
    <xf numFmtId="169" fontId="22" fillId="0" borderId="24" xfId="3" applyFont="1" applyFill="1" applyBorder="1" applyAlignment="1" applyProtection="1">
      <alignment horizontal="center" wrapText="1"/>
      <protection locked="0"/>
    </xf>
    <xf numFmtId="168" fontId="39" fillId="0" borderId="25" xfId="3" applyNumberFormat="1" applyFont="1" applyFill="1" applyBorder="1" applyAlignment="1" applyProtection="1">
      <alignment horizontal="center"/>
      <protection locked="0"/>
    </xf>
    <xf numFmtId="0" fontId="28" fillId="0" borderId="1" xfId="3" applyNumberFormat="1" applyFont="1" applyBorder="1" applyAlignment="1" applyProtection="1">
      <alignment horizontal="center" vertical="center" wrapText="1"/>
      <protection hidden="1"/>
    </xf>
    <xf numFmtId="0" fontId="28" fillId="0" borderId="1" xfId="3" applyNumberFormat="1" applyFont="1" applyBorder="1" applyAlignment="1" applyProtection="1">
      <alignment horizontal="center" vertical="center"/>
      <protection hidden="1"/>
    </xf>
    <xf numFmtId="167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22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0" fontId="12" fillId="3" borderId="22" xfId="3" applyNumberFormat="1" applyFont="1" applyFill="1" applyBorder="1" applyAlignment="1" applyProtection="1">
      <alignment horizontal="right" vertical="center" wrapText="1"/>
      <protection hidden="1"/>
    </xf>
    <xf numFmtId="0" fontId="12" fillId="3" borderId="22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7" xfId="3" applyNumberFormat="1" applyFont="1" applyFill="1" applyBorder="1" applyAlignment="1" applyProtection="1"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26" fillId="3" borderId="0" xfId="3" applyNumberFormat="1" applyFont="1" applyFill="1" applyBorder="1" applyAlignment="1" applyProtection="1">
      <alignment horizontal="right" vertical="center" wrapText="1"/>
      <protection hidden="1"/>
    </xf>
    <xf numFmtId="2" fontId="2" fillId="3" borderId="0" xfId="3" applyNumberFormat="1" applyFont="1" applyFill="1" applyBorder="1" applyAlignment="1" applyProtection="1">
      <alignment horizontal="center" vertical="center"/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36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22" fillId="3" borderId="0" xfId="3" applyNumberFormat="1" applyFont="1" applyFill="1" applyBorder="1" applyAlignment="1" applyProtection="1">
      <alignment horizontal="center"/>
      <protection hidden="1"/>
    </xf>
    <xf numFmtId="0" fontId="37" fillId="3" borderId="0" xfId="3" applyNumberFormat="1" applyFont="1" applyFill="1" applyBorder="1" applyAlignment="1" applyProtection="1">
      <alignment horizontal="center"/>
      <protection hidden="1"/>
    </xf>
    <xf numFmtId="0" fontId="38" fillId="3" borderId="0" xfId="3" applyNumberFormat="1" applyFont="1" applyFill="1" applyBorder="1" applyAlignment="1" applyProtection="1">
      <alignment horizontal="center"/>
      <protection hidden="1"/>
    </xf>
    <xf numFmtId="0" fontId="3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3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1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Continuous"/>
      <protection hidden="1"/>
    </xf>
    <xf numFmtId="0" fontId="18" fillId="5" borderId="0" xfId="3" applyNumberFormat="1" applyFont="1" applyFill="1" applyAlignment="1" applyProtection="1">
      <alignment horizontal="center" wrapText="1"/>
      <protection hidden="1"/>
    </xf>
    <xf numFmtId="0" fontId="2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center" vertical="center" wrapText="1"/>
      <protection hidden="1"/>
    </xf>
    <xf numFmtId="0" fontId="6" fillId="5" borderId="16" xfId="3" applyNumberFormat="1" applyFont="1" applyFill="1" applyBorder="1" applyAlignment="1" applyProtection="1">
      <alignment horizontal="centerContinuous" vertical="top" wrapText="1"/>
      <protection hidden="1"/>
    </xf>
    <xf numFmtId="0" fontId="7" fillId="5" borderId="16" xfId="3" applyNumberFormat="1" applyFont="1" applyFill="1" applyBorder="1" applyAlignment="1" applyProtection="1">
      <alignment horizontal="centerContinuous" vertical="top" wrapText="1"/>
      <protection hidden="1"/>
    </xf>
    <xf numFmtId="164" fontId="11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3" applyNumberFormat="1" applyFont="1" applyFill="1" applyBorder="1" applyAlignment="1" applyProtection="1">
      <alignment horizontal="center" vertical="center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8" xfId="3" applyNumberFormat="1" applyFont="1" applyFill="1" applyBorder="1" applyAlignment="1" applyProtection="1">
      <alignment horizontal="center"/>
      <protection hidden="1"/>
    </xf>
    <xf numFmtId="0" fontId="9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6" fillId="3" borderId="19" xfId="3" applyNumberFormat="1" applyFont="1" applyFill="1" applyBorder="1" applyAlignment="1" applyProtection="1">
      <alignment horizontal="center" vertical="top" wrapText="1"/>
      <protection hidden="1"/>
    </xf>
    <xf numFmtId="0" fontId="6" fillId="3" borderId="0" xfId="3" applyNumberFormat="1" applyFont="1" applyFill="1" applyBorder="1" applyAlignment="1" applyProtection="1">
      <alignment horizontal="center" vertical="top" wrapText="1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6" fillId="3" borderId="19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26" xfId="3" applyNumberFormat="1" applyFont="1" applyFill="1" applyBorder="1" applyAlignment="1" applyProtection="1">
      <protection hidden="1"/>
    </xf>
    <xf numFmtId="0" fontId="0" fillId="3" borderId="19" xfId="3" applyNumberFormat="1" applyFont="1" applyFill="1" applyBorder="1" applyAlignment="1" applyProtection="1">
      <protection hidden="1"/>
    </xf>
    <xf numFmtId="0" fontId="0" fillId="3" borderId="18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horizontal="center" wrapText="1"/>
      <protection hidden="1"/>
    </xf>
    <xf numFmtId="0" fontId="26" fillId="3" borderId="0" xfId="3" applyNumberFormat="1" applyFont="1" applyFill="1" applyBorder="1" applyAlignment="1" applyProtection="1">
      <alignment horizontal="center"/>
      <protection hidden="1"/>
    </xf>
    <xf numFmtId="0" fontId="36" fillId="3" borderId="22" xfId="3" applyNumberFormat="1" applyFont="1" applyFill="1" applyBorder="1" applyAlignment="1" applyProtection="1">
      <alignment horizontal="right" vertical="center" wrapText="1"/>
      <protection hidden="1"/>
    </xf>
    <xf numFmtId="0" fontId="9" fillId="3" borderId="22" xfId="3" applyNumberFormat="1" applyFont="1" applyFill="1" applyBorder="1" applyAlignment="1" applyProtection="1">
      <alignment vertical="center" wrapText="1"/>
      <protection hidden="1"/>
    </xf>
    <xf numFmtId="164" fontId="2" fillId="4" borderId="1" xfId="3" applyNumberFormat="1" applyFont="1" applyFill="1" applyBorder="1" applyAlignment="1" applyProtection="1">
      <alignment horizontal="center" vertical="center"/>
      <protection hidden="1"/>
    </xf>
    <xf numFmtId="0" fontId="28" fillId="3" borderId="10" xfId="3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top" wrapText="1"/>
      <protection hidden="1"/>
    </xf>
    <xf numFmtId="0" fontId="7" fillId="5" borderId="19" xfId="3" applyNumberFormat="1" applyFont="1" applyFill="1" applyBorder="1" applyAlignment="1" applyProtection="1">
      <alignment horizontal="center" vertical="top" wrapText="1"/>
      <protection hidden="1"/>
    </xf>
    <xf numFmtId="167" fontId="32" fillId="5" borderId="0" xfId="3" applyNumberFormat="1" applyFont="1" applyFill="1" applyBorder="1" applyAlignment="1" applyProtection="1">
      <alignment horizontal="center"/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9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6" fillId="3" borderId="0" xfId="3" applyNumberFormat="1" applyFont="1" applyFill="1" applyBorder="1" applyAlignment="1" applyProtection="1">
      <alignment vertical="center" wrapText="1"/>
      <protection hidden="1"/>
    </xf>
    <xf numFmtId="0" fontId="2" fillId="3" borderId="0" xfId="3" applyNumberFormat="1" applyFont="1" applyFill="1" applyBorder="1" applyAlignment="1" applyProtection="1">
      <alignment wrapText="1"/>
      <protection hidden="1"/>
    </xf>
    <xf numFmtId="0" fontId="9" fillId="3" borderId="19" xfId="3" applyNumberFormat="1" applyFont="1" applyFill="1" applyBorder="1" applyAlignment="1" applyProtection="1">
      <alignment horizontal="center" vertical="top" wrapText="1"/>
      <protection hidden="1"/>
    </xf>
    <xf numFmtId="0" fontId="0" fillId="5" borderId="16" xfId="3" applyNumberFormat="1" applyFont="1" applyFill="1" applyBorder="1" applyAlignment="1" applyProtection="1">
      <protection hidden="1"/>
    </xf>
    <xf numFmtId="0" fontId="16" fillId="3" borderId="0" xfId="3" applyNumberFormat="1" applyFont="1" applyFill="1" applyBorder="1" applyAlignment="1" applyProtection="1">
      <alignment vertical="top"/>
      <protection hidden="1"/>
    </xf>
    <xf numFmtId="0" fontId="2" fillId="3" borderId="0" xfId="3" applyNumberFormat="1" applyFont="1" applyFill="1" applyBorder="1" applyAlignment="1" applyProtection="1">
      <protection hidden="1"/>
    </xf>
    <xf numFmtId="0" fontId="2" fillId="3" borderId="16" xfId="3" applyNumberFormat="1" applyFont="1" applyFill="1" applyBorder="1" applyAlignment="1" applyProtection="1">
      <protection hidden="1"/>
    </xf>
    <xf numFmtId="0" fontId="16" fillId="3" borderId="19" xfId="3" applyNumberFormat="1" applyFont="1" applyFill="1" applyBorder="1" applyAlignment="1" applyProtection="1">
      <alignment horizontal="center" wrapText="1"/>
      <protection hidden="1"/>
    </xf>
    <xf numFmtId="0" fontId="4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3" applyNumberFormat="1" applyFont="1" applyFill="1" applyBorder="1" applyAlignment="1" applyProtection="1">
      <alignment wrapText="1"/>
      <protection hidden="1"/>
    </xf>
    <xf numFmtId="0" fontId="2" fillId="5" borderId="19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vertical="center" wrapText="1"/>
      <protection hidden="1"/>
    </xf>
    <xf numFmtId="0" fontId="2" fillId="5" borderId="0" xfId="3" applyNumberFormat="1" applyFont="1" applyFill="1" applyBorder="1" applyAlignment="1" applyProtection="1">
      <alignment horizontal="left" vertical="center" wrapText="1"/>
      <protection hidden="1"/>
    </xf>
    <xf numFmtId="0" fontId="9" fillId="5" borderId="16" xfId="3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3" applyNumberFormat="1" applyFont="1" applyFill="1" applyBorder="1" applyAlignment="1" applyProtection="1">
      <alignment vertical="center" wrapText="1"/>
      <protection hidden="1"/>
    </xf>
    <xf numFmtId="0" fontId="42" fillId="2" borderId="0" xfId="3" applyNumberFormat="1" applyFont="1" applyFill="1" applyBorder="1" applyAlignment="1" applyProtection="1">
      <alignment horizontal="center"/>
      <protection hidden="1"/>
    </xf>
    <xf numFmtId="0" fontId="43" fillId="2" borderId="0" xfId="3" applyNumberFormat="1" applyFont="1" applyFill="1" applyBorder="1" applyAlignment="1" applyProtection="1">
      <alignment horizontal="centerContinuous"/>
      <protection hidden="1"/>
    </xf>
    <xf numFmtId="0" fontId="43" fillId="0" borderId="0" xfId="3" applyNumberFormat="1" applyFont="1" applyFill="1" applyBorder="1" applyAlignment="1" applyProtection="1">
      <alignment horizontal="center" vertical="center"/>
      <protection hidden="1"/>
    </xf>
    <xf numFmtId="0" fontId="43" fillId="0" borderId="0" xfId="3" applyNumberFormat="1" applyFont="1" applyFill="1" applyBorder="1" applyAlignment="1" applyProtection="1">
      <alignment vertical="center"/>
      <protection hidden="1"/>
    </xf>
    <xf numFmtId="0" fontId="43" fillId="2" borderId="0" xfId="3" applyNumberFormat="1" applyFont="1" applyFill="1" applyBorder="1" applyAlignment="1" applyProtection="1">
      <alignment horizontal="center"/>
      <protection hidden="1"/>
    </xf>
    <xf numFmtId="2" fontId="43" fillId="2" borderId="0" xfId="3" applyNumberFormat="1" applyFont="1" applyFill="1" applyBorder="1" applyAlignment="1" applyProtection="1">
      <alignment horizontal="center"/>
      <protection hidden="1"/>
    </xf>
    <xf numFmtId="164" fontId="43" fillId="2" borderId="0" xfId="3" applyNumberFormat="1" applyFont="1" applyFill="1" applyBorder="1" applyAlignment="1" applyProtection="1">
      <alignment horizontal="center"/>
      <protection hidden="1"/>
    </xf>
    <xf numFmtId="9" fontId="42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2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NumberFormat="1" applyFont="1" applyBorder="1" applyAlignment="1"/>
    <xf numFmtId="164" fontId="42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alignment horizontal="center" vertical="center"/>
      <protection hidden="1"/>
    </xf>
    <xf numFmtId="165" fontId="43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protection hidden="1"/>
    </xf>
    <xf numFmtId="0" fontId="43" fillId="2" borderId="0" xfId="3" applyNumberFormat="1" applyFont="1" applyFill="1" applyBorder="1" applyAlignment="1" applyProtection="1">
      <alignment horizontal="left"/>
      <protection hidden="1"/>
    </xf>
    <xf numFmtId="2" fontId="43" fillId="2" borderId="0" xfId="3" applyNumberFormat="1" applyFont="1" applyFill="1" applyBorder="1" applyAlignment="1" applyProtection="1">
      <alignment horizontal="right"/>
      <protection hidden="1"/>
    </xf>
    <xf numFmtId="2" fontId="43" fillId="2" borderId="0" xfId="2" applyNumberFormat="1" applyFont="1" applyFill="1" applyBorder="1" applyAlignment="1" applyProtection="1">
      <alignment horizontal="center"/>
      <protection hidden="1"/>
    </xf>
    <xf numFmtId="164" fontId="45" fillId="2" borderId="0" xfId="3" applyNumberFormat="1" applyFont="1" applyFill="1" applyBorder="1" applyAlignment="1" applyProtection="1">
      <alignment horizontal="center" vertical="center" wrapText="1"/>
      <protection hidden="1"/>
    </xf>
    <xf numFmtId="1" fontId="43" fillId="2" borderId="0" xfId="3" applyNumberFormat="1" applyFont="1" applyFill="1" applyBorder="1" applyAlignment="1" applyProtection="1">
      <alignment horizontal="center"/>
      <protection hidden="1"/>
    </xf>
    <xf numFmtId="2" fontId="42" fillId="2" borderId="0" xfId="3" applyNumberFormat="1" applyFont="1" applyFill="1" applyBorder="1" applyAlignment="1" applyProtection="1">
      <alignment horizontal="center"/>
      <protection hidden="1"/>
    </xf>
    <xf numFmtId="9" fontId="42" fillId="2" borderId="0" xfId="3" applyNumberFormat="1" applyFont="1" applyFill="1" applyBorder="1" applyAlignment="1" applyProtection="1">
      <alignment horizontal="left" vertical="center"/>
      <protection hidden="1"/>
    </xf>
    <xf numFmtId="164" fontId="42" fillId="2" borderId="0" xfId="3" applyNumberFormat="1" applyFont="1" applyFill="1" applyBorder="1" applyAlignment="1" applyProtection="1">
      <alignment horizontal="center" wrapText="1"/>
      <protection hidden="1"/>
    </xf>
    <xf numFmtId="2" fontId="42" fillId="2" borderId="0" xfId="3" applyNumberFormat="1" applyFont="1" applyFill="1" applyBorder="1" applyAlignment="1" applyProtection="1">
      <alignment horizontal="center" wrapText="1"/>
      <protection hidden="1"/>
    </xf>
    <xf numFmtId="2" fontId="42" fillId="2" borderId="0" xfId="3" applyNumberFormat="1" applyFont="1" applyFill="1" applyBorder="1" applyAlignment="1" applyProtection="1">
      <alignment horizontal="left" wrapText="1"/>
      <protection hidden="1"/>
    </xf>
    <xf numFmtId="0" fontId="46" fillId="2" borderId="0" xfId="3" applyNumberFormat="1" applyFont="1" applyFill="1" applyBorder="1" applyAlignment="1" applyProtection="1">
      <alignment horizontal="center" vertical="center"/>
      <protection hidden="1"/>
    </xf>
    <xf numFmtId="164" fontId="43" fillId="2" borderId="0" xfId="3" applyNumberFormat="1" applyFont="1" applyFill="1" applyBorder="1" applyAlignment="1" applyProtection="1">
      <alignment horizontal="center" vertical="center"/>
      <protection hidden="1"/>
    </xf>
    <xf numFmtId="2" fontId="43" fillId="2" borderId="0" xfId="3" applyNumberFormat="1" applyFont="1" applyFill="1" applyBorder="1" applyAlignment="1" applyProtection="1">
      <alignment horizontal="center" vertical="center"/>
      <protection hidden="1"/>
    </xf>
    <xf numFmtId="1" fontId="42" fillId="2" borderId="0" xfId="3" applyNumberFormat="1" applyFont="1" applyFill="1" applyBorder="1" applyAlignment="1" applyProtection="1">
      <alignment horizontal="center" vertical="center"/>
      <protection hidden="1"/>
    </xf>
    <xf numFmtId="4" fontId="43" fillId="2" borderId="0" xfId="3" applyNumberFormat="1" applyFont="1" applyFill="1" applyBorder="1" applyAlignment="1" applyProtection="1">
      <alignment horizontal="center"/>
      <protection hidden="1"/>
    </xf>
    <xf numFmtId="0" fontId="43" fillId="2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167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2" fillId="2" borderId="0" xfId="3" applyNumberFormat="1" applyFont="1" applyFill="1" applyBorder="1" applyAlignment="1" applyProtection="1">
      <alignment horizontal="center"/>
      <protection hidden="1"/>
    </xf>
    <xf numFmtId="0" fontId="42" fillId="2" borderId="0" xfId="3" applyNumberFormat="1" applyFont="1" applyFill="1" applyBorder="1" applyAlignment="1" applyProtection="1">
      <protection hidden="1"/>
    </xf>
    <xf numFmtId="164" fontId="42" fillId="2" borderId="0" xfId="3" applyNumberFormat="1" applyFont="1" applyFill="1" applyBorder="1" applyAlignment="1" applyProtection="1">
      <alignment horizontal="left" wrapText="1"/>
      <protection hidden="1"/>
    </xf>
    <xf numFmtId="0" fontId="44" fillId="2" borderId="0" xfId="3" applyNumberFormat="1" applyFont="1" applyFill="1" applyBorder="1" applyAlignment="1" applyProtection="1">
      <alignment horizontal="center"/>
      <protection hidden="1"/>
    </xf>
    <xf numFmtId="0" fontId="46" fillId="2" borderId="0" xfId="3" applyNumberFormat="1" applyFont="1" applyFill="1" applyBorder="1" applyAlignment="1" applyProtection="1">
      <alignment horizontal="left"/>
      <protection hidden="1"/>
    </xf>
    <xf numFmtId="164" fontId="43" fillId="2" borderId="0" xfId="3" applyNumberFormat="1" applyFont="1" applyFill="1" applyBorder="1" applyAlignment="1" applyProtection="1">
      <alignment horizontal="left" vertical="center"/>
      <protection hidden="1"/>
    </xf>
    <xf numFmtId="164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4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2" fillId="2" borderId="0" xfId="3" applyNumberFormat="1" applyFont="1" applyFill="1" applyBorder="1" applyAlignment="1" applyProtection="1">
      <alignment horizontal="left"/>
      <protection hidden="1"/>
    </xf>
    <xf numFmtId="0" fontId="47" fillId="2" borderId="0" xfId="3" applyNumberFormat="1" applyFont="1" applyFill="1" applyBorder="1" applyAlignment="1" applyProtection="1">
      <alignment horizontal="center"/>
      <protection hidden="1"/>
    </xf>
    <xf numFmtId="164" fontId="42" fillId="2" borderId="0" xfId="3" applyNumberFormat="1" applyFont="1" applyFill="1" applyBorder="1" applyAlignment="1" applyProtection="1">
      <alignment horizontal="left"/>
      <protection hidden="1"/>
    </xf>
    <xf numFmtId="0" fontId="46" fillId="2" borderId="0" xfId="3" applyNumberFormat="1" applyFont="1" applyFill="1" applyBorder="1" applyAlignment="1" applyProtection="1">
      <protection hidden="1"/>
    </xf>
    <xf numFmtId="2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2" borderId="0" xfId="3" applyNumberFormat="1" applyFont="1" applyFill="1" applyBorder="1" applyAlignment="1" applyProtection="1">
      <alignment horizontal="left"/>
      <protection hidden="1"/>
    </xf>
    <xf numFmtId="164" fontId="47" fillId="2" borderId="0" xfId="3" applyNumberFormat="1" applyFont="1" applyFill="1" applyBorder="1" applyAlignment="1" applyProtection="1">
      <alignment horizontal="center"/>
      <protection hidden="1"/>
    </xf>
    <xf numFmtId="167" fontId="43" fillId="2" borderId="0" xfId="3" applyNumberFormat="1" applyFont="1" applyFill="1" applyBorder="1" applyAlignment="1" applyProtection="1">
      <alignment horizontal="left"/>
      <protection hidden="1"/>
    </xf>
    <xf numFmtId="2" fontId="47" fillId="2" borderId="0" xfId="3" applyNumberFormat="1" applyFont="1" applyFill="1" applyBorder="1" applyAlignment="1" applyProtection="1">
      <alignment horizontal="center"/>
      <protection hidden="1"/>
    </xf>
    <xf numFmtId="0" fontId="48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4" fillId="2" borderId="0" xfId="3" applyNumberFormat="1" applyFont="1" applyFill="1" applyBorder="1" applyAlignment="1" applyProtection="1">
      <alignment horizontal="center" vertical="center"/>
      <protection hidden="1"/>
    </xf>
    <xf numFmtId="167" fontId="42" fillId="2" borderId="0" xfId="3" applyNumberFormat="1" applyFont="1" applyFill="1" applyBorder="1" applyAlignment="1" applyProtection="1">
      <alignment horizontal="center"/>
      <protection hidden="1"/>
    </xf>
    <xf numFmtId="1" fontId="49" fillId="2" borderId="0" xfId="3" applyNumberFormat="1" applyFont="1" applyFill="1" applyBorder="1" applyAlignment="1" applyProtection="1">
      <alignment horizontal="center" vertical="center" wrapText="1"/>
      <protection hidden="1"/>
    </xf>
    <xf numFmtId="2" fontId="42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alignment horizontal="right" vertical="center"/>
      <protection hidden="1"/>
    </xf>
    <xf numFmtId="0" fontId="43" fillId="0" borderId="0" xfId="3" applyNumberFormat="1" applyFont="1" applyFill="1" applyBorder="1" applyAlignment="1" applyProtection="1">
      <protection hidden="1"/>
    </xf>
    <xf numFmtId="0" fontId="42" fillId="2" borderId="0" xfId="3" applyNumberFormat="1" applyFont="1" applyFill="1" applyBorder="1" applyAlignment="1" applyProtection="1">
      <alignment horizontal="centerContinuous" vertical="center"/>
      <protection hidden="1"/>
    </xf>
    <xf numFmtId="2" fontId="42" fillId="2" borderId="0" xfId="3" applyNumberFormat="1" applyFont="1" applyFill="1" applyBorder="1" applyAlignment="1" applyProtection="1">
      <alignment horizontal="centerContinuous" vertical="center"/>
      <protection hidden="1"/>
    </xf>
    <xf numFmtId="0" fontId="43" fillId="2" borderId="0" xfId="3" applyNumberFormat="1" applyFont="1" applyFill="1" applyBorder="1" applyAlignment="1" applyProtection="1">
      <alignment vertical="center"/>
      <protection hidden="1"/>
    </xf>
    <xf numFmtId="1" fontId="43" fillId="2" borderId="0" xfId="3" applyNumberFormat="1" applyFont="1" applyFill="1" applyBorder="1" applyAlignment="1" applyProtection="1">
      <alignment horizontal="center" vertical="center"/>
      <protection hidden="1"/>
    </xf>
    <xf numFmtId="0" fontId="4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2" borderId="0" xfId="3" applyNumberFormat="1" applyFont="1" applyFill="1" applyBorder="1" applyAlignment="1" applyProtection="1">
      <alignment horizontal="left"/>
      <protection hidden="1"/>
    </xf>
    <xf numFmtId="0" fontId="48" fillId="2" borderId="0" xfId="3" applyNumberFormat="1" applyFont="1" applyFill="1" applyBorder="1" applyAlignment="1" applyProtection="1">
      <alignment horizontal="center" vertical="center"/>
      <protection hidden="1"/>
    </xf>
    <xf numFmtId="0" fontId="51" fillId="2" borderId="0" xfId="3" applyNumberFormat="1" applyFont="1" applyFill="1" applyBorder="1" applyAlignment="1" applyProtection="1">
      <protection hidden="1"/>
    </xf>
    <xf numFmtId="164" fontId="43" fillId="2" borderId="0" xfId="3" applyNumberFormat="1" applyFont="1" applyFill="1" applyBorder="1" applyAlignment="1" applyProtection="1">
      <alignment horizontal="left"/>
      <protection hidden="1"/>
    </xf>
    <xf numFmtId="164" fontId="43" fillId="2" borderId="0" xfId="3" applyNumberFormat="1" applyFont="1" applyFill="1" applyBorder="1" applyAlignment="1" applyProtection="1">
      <protection hidden="1"/>
    </xf>
    <xf numFmtId="0" fontId="17" fillId="5" borderId="0" xfId="3" applyNumberFormat="1" applyFont="1" applyFill="1" applyAlignment="1" applyProtection="1">
      <protection hidden="1"/>
    </xf>
    <xf numFmtId="0" fontId="17" fillId="5" borderId="0" xfId="3" applyNumberFormat="1" applyFont="1" applyFill="1" applyAlignment="1"/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6" fillId="0" borderId="1" xfId="3" applyNumberFormat="1" applyFont="1" applyFill="1" applyBorder="1" applyAlignment="1" applyProtection="1">
      <alignment horizontal="left" vertical="top" wrapText="1"/>
      <protection locked="0"/>
    </xf>
    <xf numFmtId="0" fontId="0" fillId="8" borderId="0" xfId="3" applyNumberFormat="1" applyFont="1" applyFill="1" applyAlignment="1" applyProtection="1">
      <protection hidden="1"/>
    </xf>
    <xf numFmtId="0" fontId="0" fillId="8" borderId="0" xfId="3" applyNumberFormat="1" applyFont="1" applyFill="1" applyAlignment="1" applyProtection="1"/>
    <xf numFmtId="0" fontId="17" fillId="0" borderId="22" xfId="3" applyNumberFormat="1" applyFont="1" applyBorder="1" applyAlignment="1" applyProtection="1">
      <alignment horizontal="center" vertical="center" wrapText="1"/>
      <protection locked="0"/>
    </xf>
    <xf numFmtId="0" fontId="17" fillId="0" borderId="0" xfId="3" applyNumberFormat="1" applyFont="1" applyBorder="1" applyAlignment="1" applyProtection="1">
      <alignment horizontal="center" vertical="center" wrapText="1"/>
      <protection locked="0"/>
    </xf>
    <xf numFmtId="0" fontId="17" fillId="0" borderId="10" xfId="3" applyNumberFormat="1" applyFont="1" applyBorder="1" applyAlignment="1" applyProtection="1">
      <alignment horizontal="center" vertical="center" wrapText="1"/>
      <protection locked="0"/>
    </xf>
    <xf numFmtId="0" fontId="17" fillId="0" borderId="26" xfId="3" applyNumberFormat="1" applyFont="1" applyBorder="1" applyAlignment="1" applyProtection="1">
      <alignment horizontal="center" vertical="center" wrapText="1"/>
      <protection locked="0"/>
    </xf>
    <xf numFmtId="0" fontId="17" fillId="0" borderId="19" xfId="3" applyNumberFormat="1" applyFont="1" applyBorder="1" applyAlignment="1" applyProtection="1">
      <alignment horizontal="center" vertical="center" wrapText="1"/>
      <protection locked="0"/>
    </xf>
    <xf numFmtId="0" fontId="17" fillId="0" borderId="18" xfId="3" applyNumberFormat="1" applyFont="1" applyBorder="1" applyAlignment="1" applyProtection="1">
      <alignment horizontal="center" vertical="center" wrapText="1"/>
      <protection locked="0"/>
    </xf>
    <xf numFmtId="0" fontId="28" fillId="0" borderId="2" xfId="3" applyNumberFormat="1" applyFont="1" applyFill="1" applyBorder="1" applyAlignment="1" applyProtection="1">
      <alignment horizontal="center" vertical="center"/>
    </xf>
    <xf numFmtId="0" fontId="28" fillId="0" borderId="3" xfId="3" applyNumberFormat="1" applyFont="1" applyFill="1" applyBorder="1" applyAlignment="1" applyProtection="1">
      <alignment horizontal="center" vertical="center"/>
    </xf>
    <xf numFmtId="0" fontId="28" fillId="0" borderId="4" xfId="3" applyNumberFormat="1" applyFont="1" applyFill="1" applyBorder="1" applyAlignment="1" applyProtection="1">
      <alignment horizontal="center" vertical="center"/>
    </xf>
    <xf numFmtId="0" fontId="8" fillId="3" borderId="2" xfId="3" applyNumberFormat="1" applyFont="1" applyFill="1" applyBorder="1" applyAlignment="1" applyProtection="1">
      <alignment horizontal="center" vertical="center"/>
      <protection hidden="1"/>
    </xf>
    <xf numFmtId="0" fontId="8" fillId="3" borderId="4" xfId="3" applyNumberFormat="1" applyFont="1" applyFill="1" applyBorder="1" applyAlignment="1" applyProtection="1">
      <alignment horizontal="center" vertical="center"/>
      <protection hidden="1"/>
    </xf>
    <xf numFmtId="164" fontId="0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26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18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3" applyNumberFormat="1" applyFont="1" applyFill="1" applyBorder="1" applyAlignment="1" applyProtection="1">
      <alignment horizontal="left" vertical="top" wrapText="1"/>
      <protection locked="0"/>
    </xf>
    <xf numFmtId="0" fontId="3" fillId="0" borderId="3" xfId="3" applyNumberFormat="1" applyFont="1" applyFill="1" applyBorder="1" applyAlignment="1" applyProtection="1">
      <alignment horizontal="left" vertical="top" wrapText="1"/>
      <protection locked="0"/>
    </xf>
    <xf numFmtId="0" fontId="3" fillId="0" borderId="4" xfId="3" applyNumberFormat="1" applyFont="1" applyFill="1" applyBorder="1" applyAlignment="1" applyProtection="1">
      <alignment horizontal="left" vertical="top" wrapText="1"/>
      <protection locked="0"/>
    </xf>
    <xf numFmtId="0" fontId="7" fillId="5" borderId="7" xfId="3" applyNumberFormat="1" applyFont="1" applyFill="1" applyBorder="1" applyAlignment="1" applyProtection="1">
      <alignment horizontal="center" vertical="top" wrapText="1"/>
      <protection hidden="1"/>
    </xf>
    <xf numFmtId="0" fontId="7" fillId="5" borderId="16" xfId="3" applyNumberFormat="1" applyFont="1" applyFill="1" applyBorder="1" applyAlignment="1" applyProtection="1">
      <alignment horizontal="center" vertical="top" wrapText="1"/>
      <protection hidden="1"/>
    </xf>
    <xf numFmtId="0" fontId="7" fillId="5" borderId="22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top" wrapText="1"/>
      <protection hidden="1"/>
    </xf>
    <xf numFmtId="0" fontId="0" fillId="0" borderId="16" xfId="3" applyNumberFormat="1" applyFont="1" applyBorder="1" applyAlignment="1" applyProtection="1">
      <alignment horizontal="left" vertical="center" wrapText="1"/>
      <protection locked="0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19" xfId="3" applyNumberFormat="1" applyFont="1" applyBorder="1" applyAlignment="1" applyProtection="1">
      <alignment horizontal="left" vertical="center" wrapText="1"/>
      <protection locked="0"/>
    </xf>
    <xf numFmtId="0" fontId="0" fillId="0" borderId="18" xfId="3" applyNumberFormat="1" applyFont="1" applyBorder="1" applyAlignment="1" applyProtection="1">
      <alignment horizontal="left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19" xfId="3" applyNumberFormat="1" applyFont="1" applyBorder="1" applyAlignment="1" applyProtection="1">
      <alignment horizontal="left" vertical="center" wrapText="1"/>
      <protection locked="0"/>
    </xf>
    <xf numFmtId="0" fontId="2" fillId="0" borderId="18" xfId="3" applyNumberFormat="1" applyFont="1" applyBorder="1" applyAlignment="1" applyProtection="1">
      <alignment horizontal="left" vertical="center" wrapText="1"/>
      <protection locked="0"/>
    </xf>
    <xf numFmtId="169" fontId="4" fillId="3" borderId="2" xfId="3" applyFont="1" applyFill="1" applyBorder="1" applyAlignment="1" applyProtection="1">
      <alignment horizontal="center" vertical="center"/>
    </xf>
    <xf numFmtId="169" fontId="4" fillId="3" borderId="3" xfId="3" applyFont="1" applyFill="1" applyBorder="1" applyAlignment="1" applyProtection="1">
      <alignment horizontal="center" vertical="center"/>
    </xf>
    <xf numFmtId="169" fontId="4" fillId="3" borderId="4" xfId="3" applyFont="1" applyFill="1" applyBorder="1" applyAlignment="1" applyProtection="1">
      <alignment horizontal="center" vertical="center"/>
    </xf>
    <xf numFmtId="0" fontId="8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2" xfId="3" applyNumberFormat="1" applyFont="1" applyBorder="1" applyAlignment="1" applyProtection="1">
      <alignment horizontal="center" wrapText="1"/>
      <protection locked="0"/>
    </xf>
    <xf numFmtId="0" fontId="22" fillId="0" borderId="3" xfId="3" applyNumberFormat="1" applyFont="1" applyBorder="1" applyAlignment="1" applyProtection="1">
      <alignment horizontal="center" wrapText="1"/>
      <protection locked="0"/>
    </xf>
    <xf numFmtId="0" fontId="22" fillId="0" borderId="37" xfId="3" applyNumberFormat="1" applyFont="1" applyBorder="1" applyAlignment="1" applyProtection="1">
      <alignment horizontal="center" wrapText="1"/>
      <protection locked="0"/>
    </xf>
    <xf numFmtId="0" fontId="22" fillId="0" borderId="26" xfId="3" applyNumberFormat="1" applyFont="1" applyBorder="1" applyAlignment="1" applyProtection="1">
      <alignment horizontal="center" wrapText="1"/>
      <protection locked="0"/>
    </xf>
    <xf numFmtId="0" fontId="22" fillId="0" borderId="19" xfId="3" applyNumberFormat="1" applyFont="1" applyBorder="1" applyAlignment="1" applyProtection="1">
      <alignment horizontal="center" wrapText="1"/>
      <protection locked="0"/>
    </xf>
    <xf numFmtId="0" fontId="22" fillId="0" borderId="34" xfId="3" applyNumberFormat="1" applyFont="1" applyBorder="1" applyAlignment="1" applyProtection="1">
      <alignment horizontal="center" wrapText="1"/>
      <protection locked="0"/>
    </xf>
    <xf numFmtId="0" fontId="22" fillId="0" borderId="35" xfId="3" applyNumberFormat="1" applyFont="1" applyBorder="1" applyAlignment="1" applyProtection="1">
      <alignment horizontal="center" wrapText="1"/>
      <protection locked="0"/>
    </xf>
    <xf numFmtId="0" fontId="7" fillId="5" borderId="51" xfId="3" applyNumberFormat="1" applyFont="1" applyFill="1" applyBorder="1" applyAlignment="1" applyProtection="1">
      <alignment horizontal="center" vertical="top" wrapText="1"/>
      <protection hidden="1"/>
    </xf>
    <xf numFmtId="0" fontId="7" fillId="5" borderId="49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" xfId="3" applyNumberFormat="1" applyFont="1" applyFill="1" applyBorder="1" applyAlignment="1" applyProtection="1">
      <alignment horizontal="center"/>
      <protection hidden="1"/>
    </xf>
    <xf numFmtId="0" fontId="23" fillId="0" borderId="0" xfId="3" applyNumberFormat="1" applyFont="1" applyAlignment="1" applyProtection="1">
      <alignment horizontal="left"/>
    </xf>
    <xf numFmtId="0" fontId="23" fillId="0" borderId="0" xfId="3" applyNumberFormat="1" applyFont="1" applyAlignment="1" applyProtection="1">
      <alignment horizontal="left" vertical="center" wrapText="1"/>
    </xf>
    <xf numFmtId="0" fontId="17" fillId="0" borderId="7" xfId="3" applyNumberFormat="1" applyFont="1" applyBorder="1" applyAlignment="1" applyProtection="1">
      <alignment horizontal="center" vertical="center" wrapText="1"/>
      <protection locked="0"/>
    </xf>
    <xf numFmtId="0" fontId="17" fillId="0" borderId="16" xfId="3" applyNumberFormat="1" applyFont="1" applyBorder="1" applyAlignment="1" applyProtection="1">
      <alignment horizontal="center" vertical="center" wrapText="1"/>
      <protection locked="0"/>
    </xf>
    <xf numFmtId="0" fontId="17" fillId="0" borderId="6" xfId="3" applyNumberFormat="1" applyFont="1" applyBorder="1" applyAlignment="1" applyProtection="1">
      <alignment horizontal="center" vertical="center" wrapText="1"/>
      <protection locked="0"/>
    </xf>
    <xf numFmtId="0" fontId="6" fillId="5" borderId="16" xfId="3" applyNumberFormat="1" applyFont="1" applyFill="1" applyBorder="1" applyAlignment="1" applyProtection="1">
      <alignment horizontal="center" vertical="top" wrapText="1"/>
      <protection hidden="1"/>
    </xf>
    <xf numFmtId="0" fontId="7" fillId="5" borderId="10" xfId="3" applyNumberFormat="1" applyFont="1" applyFill="1" applyBorder="1" applyAlignment="1" applyProtection="1">
      <alignment horizontal="center" vertical="center" wrapText="1"/>
      <protection hidden="1"/>
    </xf>
    <xf numFmtId="164" fontId="0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6" xfId="3" applyNumberFormat="1" applyFont="1" applyFill="1" applyBorder="1" applyAlignment="1" applyProtection="1">
      <alignment horizontal="center" vertical="top"/>
      <protection hidden="1"/>
    </xf>
    <xf numFmtId="0" fontId="6" fillId="5" borderId="0" xfId="3" applyNumberFormat="1" applyFont="1" applyFill="1" applyBorder="1" applyAlignment="1" applyProtection="1">
      <alignment horizontal="center" vertical="top"/>
    </xf>
    <xf numFmtId="0" fontId="2" fillId="0" borderId="29" xfId="3" applyNumberFormat="1" applyFont="1" applyBorder="1" applyAlignment="1" applyProtection="1">
      <alignment horizontal="center" wrapText="1"/>
      <protection locked="0"/>
    </xf>
    <xf numFmtId="0" fontId="2" fillId="0" borderId="30" xfId="3" applyNumberFormat="1" applyFont="1" applyBorder="1" applyAlignment="1" applyProtection="1">
      <alignment horizontal="center" wrapText="1"/>
      <protection locked="0"/>
    </xf>
    <xf numFmtId="0" fontId="2" fillId="0" borderId="31" xfId="3" applyNumberFormat="1" applyFont="1" applyBorder="1" applyAlignment="1" applyProtection="1">
      <alignment horizontal="center" wrapText="1"/>
      <protection locked="0"/>
    </xf>
    <xf numFmtId="0" fontId="2" fillId="0" borderId="27" xfId="3" applyNumberFormat="1" applyFont="1" applyBorder="1" applyAlignment="1" applyProtection="1">
      <alignment horizontal="center" wrapText="1"/>
      <protection locked="0"/>
    </xf>
    <xf numFmtId="0" fontId="2" fillId="0" borderId="19" xfId="3" applyNumberFormat="1" applyFont="1" applyBorder="1" applyAlignment="1" applyProtection="1">
      <alignment horizontal="center" wrapText="1"/>
      <protection locked="0"/>
    </xf>
    <xf numFmtId="0" fontId="2" fillId="0" borderId="28" xfId="3" applyNumberFormat="1" applyFont="1" applyBorder="1" applyAlignment="1" applyProtection="1">
      <alignment horizontal="center" wrapText="1"/>
      <protection locked="0"/>
    </xf>
    <xf numFmtId="164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36" xfId="3" applyNumberFormat="1" applyFont="1" applyBorder="1" applyAlignment="1" applyProtection="1">
      <alignment horizontal="center" wrapText="1"/>
      <protection locked="0"/>
    </xf>
    <xf numFmtId="0" fontId="7" fillId="5" borderId="50" xfId="3" applyNumberFormat="1" applyFont="1" applyFill="1" applyBorder="1" applyAlignment="1" applyProtection="1">
      <alignment horizontal="center" vertical="top" wrapText="1"/>
      <protection hidden="1"/>
    </xf>
    <xf numFmtId="0" fontId="2" fillId="0" borderId="39" xfId="3" applyNumberFormat="1" applyFont="1" applyBorder="1" applyAlignment="1" applyProtection="1">
      <alignment horizontal="center" wrapText="1"/>
      <protection locked="0"/>
    </xf>
    <xf numFmtId="0" fontId="2" fillId="0" borderId="40" xfId="3" applyNumberFormat="1" applyFont="1" applyBorder="1" applyAlignment="1" applyProtection="1">
      <alignment horizontal="center" wrapText="1"/>
      <protection locked="0"/>
    </xf>
    <xf numFmtId="0" fontId="2" fillId="0" borderId="32" xfId="3" applyNumberFormat="1" applyFont="1" applyBorder="1" applyAlignment="1" applyProtection="1">
      <alignment horizontal="center" wrapText="1"/>
      <protection locked="0"/>
    </xf>
    <xf numFmtId="0" fontId="2" fillId="0" borderId="0" xfId="3" applyNumberFormat="1" applyFont="1" applyBorder="1" applyAlignment="1" applyProtection="1">
      <alignment horizontal="center" wrapText="1"/>
      <protection locked="0"/>
    </xf>
    <xf numFmtId="0" fontId="2" fillId="0" borderId="33" xfId="3" applyNumberFormat="1" applyFont="1" applyBorder="1" applyAlignment="1" applyProtection="1">
      <alignment horizontal="center" wrapText="1"/>
      <protection locked="0"/>
    </xf>
    <xf numFmtId="0" fontId="7" fillId="5" borderId="2" xfId="3" applyNumberFormat="1" applyFont="1" applyFill="1" applyBorder="1" applyAlignment="1" applyProtection="1">
      <alignment horizontal="center" vertical="top" wrapText="1"/>
      <protection hidden="1"/>
    </xf>
    <xf numFmtId="0" fontId="7" fillId="5" borderId="3" xfId="3" applyNumberFormat="1" applyFont="1" applyFill="1" applyBorder="1" applyAlignment="1" applyProtection="1">
      <alignment horizontal="center" vertical="top" wrapText="1"/>
      <protection hidden="1"/>
    </xf>
    <xf numFmtId="0" fontId="0" fillId="0" borderId="29" xfId="3" applyNumberFormat="1" applyFont="1" applyBorder="1" applyAlignment="1" applyProtection="1">
      <protection locked="0"/>
    </xf>
    <xf numFmtId="0" fontId="0" fillId="0" borderId="30" xfId="3" applyNumberFormat="1" applyFont="1" applyBorder="1" applyAlignment="1" applyProtection="1">
      <protection locked="0"/>
    </xf>
    <xf numFmtId="0" fontId="0" fillId="0" borderId="31" xfId="3" applyNumberFormat="1" applyFont="1" applyBorder="1" applyAlignment="1" applyProtection="1">
      <protection locked="0"/>
    </xf>
    <xf numFmtId="0" fontId="0" fillId="0" borderId="27" xfId="3" applyNumberFormat="1" applyFont="1" applyBorder="1" applyAlignment="1" applyProtection="1">
      <protection locked="0"/>
    </xf>
    <xf numFmtId="0" fontId="0" fillId="0" borderId="19" xfId="3" applyNumberFormat="1" applyFont="1" applyBorder="1" applyAlignment="1" applyProtection="1">
      <protection locked="0"/>
    </xf>
    <xf numFmtId="0" fontId="0" fillId="0" borderId="28" xfId="3" applyNumberFormat="1" applyFont="1" applyBorder="1" applyAlignment="1" applyProtection="1">
      <protection locked="0"/>
    </xf>
    <xf numFmtId="0" fontId="7" fillId="5" borderId="4" xfId="3" applyNumberFormat="1" applyFont="1" applyFill="1" applyBorder="1" applyAlignment="1" applyProtection="1">
      <alignment horizontal="center" vertical="top" wrapText="1"/>
      <protection hidden="1"/>
    </xf>
    <xf numFmtId="22" fontId="22" fillId="0" borderId="35" xfId="3" applyNumberFormat="1" applyFont="1" applyBorder="1" applyAlignment="1" applyProtection="1">
      <alignment horizontal="center" wrapText="1"/>
      <protection locked="0"/>
    </xf>
    <xf numFmtId="22" fontId="22" fillId="0" borderId="36" xfId="3" applyNumberFormat="1" applyFont="1" applyBorder="1" applyAlignment="1" applyProtection="1">
      <alignment horizontal="center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2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3" applyNumberFormat="1" applyFont="1" applyFill="1" applyBorder="1" applyAlignment="1" applyProtection="1">
      <alignment horizontal="center" wrapText="1"/>
      <protection hidden="1"/>
    </xf>
    <xf numFmtId="0" fontId="2" fillId="3" borderId="18" xfId="3" applyNumberFormat="1" applyFont="1" applyFill="1" applyBorder="1" applyAlignment="1" applyProtection="1">
      <alignment horizontal="center" wrapText="1"/>
      <protection hidden="1"/>
    </xf>
    <xf numFmtId="0" fontId="6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2" fillId="3" borderId="26" xfId="3" applyNumberFormat="1" applyFont="1" applyFill="1" applyBorder="1" applyAlignment="1" applyProtection="1">
      <alignment horizontal="center" wrapText="1"/>
      <protection hidden="1"/>
    </xf>
    <xf numFmtId="0" fontId="2" fillId="3" borderId="19" xfId="3" applyNumberFormat="1" applyFont="1" applyFill="1" applyBorder="1" applyAlignment="1" applyProtection="1">
      <alignment horizontal="center"/>
      <protection hidden="1"/>
    </xf>
    <xf numFmtId="0" fontId="2" fillId="3" borderId="18" xfId="3" applyNumberFormat="1" applyFont="1" applyFill="1" applyBorder="1" applyAlignment="1" applyProtection="1">
      <alignment horizontal="center"/>
      <protection hidden="1"/>
    </xf>
    <xf numFmtId="0" fontId="6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" vertical="center" wrapText="1"/>
      <protection hidden="1"/>
    </xf>
    <xf numFmtId="168" fontId="2" fillId="3" borderId="19" xfId="3" applyNumberFormat="1" applyFont="1" applyFill="1" applyBorder="1" applyAlignment="1" applyProtection="1">
      <alignment horizontal="center"/>
      <protection hidden="1"/>
    </xf>
    <xf numFmtId="168" fontId="2" fillId="3" borderId="18" xfId="3" applyNumberFormat="1" applyFont="1" applyFill="1" applyBorder="1" applyAlignment="1" applyProtection="1">
      <alignment horizontal="center"/>
      <protection hidden="1"/>
    </xf>
    <xf numFmtId="0" fontId="2" fillId="3" borderId="26" xfId="3" applyNumberFormat="1" applyFont="1" applyFill="1" applyBorder="1" applyAlignment="1" applyProtection="1">
      <alignment horizontal="center"/>
      <protection hidden="1"/>
    </xf>
    <xf numFmtId="0" fontId="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2" xfId="3" applyNumberFormat="1" applyFont="1" applyBorder="1" applyAlignment="1" applyProtection="1">
      <alignment horizontal="left"/>
      <protection locked="0"/>
    </xf>
    <xf numFmtId="0" fontId="18" fillId="0" borderId="3" xfId="3" applyNumberFormat="1" applyFont="1" applyBorder="1" applyAlignment="1" applyProtection="1">
      <alignment horizontal="left"/>
      <protection locked="0"/>
    </xf>
    <xf numFmtId="0" fontId="18" fillId="0" borderId="4" xfId="3" applyNumberFormat="1" applyFont="1" applyBorder="1" applyAlignment="1" applyProtection="1">
      <alignment horizontal="left"/>
      <protection locked="0"/>
    </xf>
    <xf numFmtId="0" fontId="8" fillId="0" borderId="2" xfId="3" applyNumberFormat="1" applyFont="1" applyBorder="1" applyAlignment="1" applyProtection="1">
      <alignment horizontal="center"/>
      <protection locked="0"/>
    </xf>
    <xf numFmtId="0" fontId="8" fillId="0" borderId="3" xfId="3" applyNumberFormat="1" applyFont="1" applyBorder="1" applyAlignment="1" applyProtection="1">
      <alignment horizontal="center"/>
      <protection locked="0"/>
    </xf>
    <xf numFmtId="0" fontId="8" fillId="0" borderId="4" xfId="3" applyNumberFormat="1" applyFont="1" applyBorder="1" applyAlignment="1" applyProtection="1">
      <alignment horizontal="center"/>
      <protection locked="0"/>
    </xf>
    <xf numFmtId="0" fontId="12" fillId="3" borderId="2" xfId="3" applyNumberFormat="1" applyFont="1" applyFill="1" applyBorder="1" applyAlignment="1" applyProtection="1">
      <alignment horizontal="center" wrapText="1"/>
      <protection hidden="1"/>
    </xf>
    <xf numFmtId="0" fontId="12" fillId="3" borderId="3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7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3" applyNumberFormat="1" applyFont="1" applyBorder="1" applyAlignment="1" applyProtection="1">
      <alignment horizontal="center" wrapText="1"/>
      <protection locked="0"/>
    </xf>
    <xf numFmtId="0" fontId="8" fillId="0" borderId="19" xfId="3" applyNumberFormat="1" applyFont="1" applyBorder="1" applyAlignment="1" applyProtection="1">
      <alignment horizontal="center" wrapText="1"/>
      <protection locked="0"/>
    </xf>
    <xf numFmtId="0" fontId="8" fillId="0" borderId="18" xfId="3" applyNumberFormat="1" applyFont="1" applyBorder="1" applyAlignment="1" applyProtection="1">
      <alignment horizontal="center" wrapText="1"/>
      <protection locked="0"/>
    </xf>
    <xf numFmtId="0" fontId="9" fillId="2" borderId="2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 wrapText="1"/>
      <protection locked="0"/>
    </xf>
    <xf numFmtId="0" fontId="9" fillId="2" borderId="4" xfId="3" applyNumberFormat="1" applyFont="1" applyFill="1" applyBorder="1" applyAlignment="1" applyProtection="1">
      <alignment horizontal="center" vertical="top" wrapText="1"/>
      <protection locked="0"/>
    </xf>
    <xf numFmtId="0" fontId="12" fillId="3" borderId="26" xfId="3" applyNumberFormat="1" applyFont="1" applyFill="1" applyBorder="1" applyAlignment="1" applyProtection="1">
      <alignment horizontal="center" wrapText="1"/>
      <protection hidden="1"/>
    </xf>
    <xf numFmtId="0" fontId="12" fillId="3" borderId="19" xfId="3" applyNumberFormat="1" applyFont="1" applyFill="1" applyBorder="1" applyAlignment="1" applyProtection="1">
      <alignment horizontal="center" wrapText="1"/>
      <protection hidden="1"/>
    </xf>
    <xf numFmtId="0" fontId="12" fillId="3" borderId="18" xfId="3" applyNumberFormat="1" applyFont="1" applyFill="1" applyBorder="1" applyAlignment="1" applyProtection="1">
      <alignment horizontal="center" wrapText="1"/>
      <protection hidden="1"/>
    </xf>
    <xf numFmtId="0" fontId="9" fillId="3" borderId="22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8" fillId="3" borderId="26" xfId="3" applyNumberFormat="1" applyFont="1" applyFill="1" applyBorder="1" applyAlignment="1" applyProtection="1">
      <alignment horizontal="center" wrapText="1"/>
      <protection hidden="1"/>
    </xf>
    <xf numFmtId="0" fontId="8" fillId="3" borderId="19" xfId="3" applyNumberFormat="1" applyFont="1" applyFill="1" applyBorder="1" applyAlignment="1" applyProtection="1">
      <alignment horizontal="center" wrapText="1"/>
      <protection hidden="1"/>
    </xf>
    <xf numFmtId="0" fontId="8" fillId="3" borderId="18" xfId="3" applyNumberFormat="1" applyFont="1" applyFill="1" applyBorder="1" applyAlignment="1" applyProtection="1">
      <alignment horizontal="center" wrapText="1"/>
      <protection hidden="1"/>
    </xf>
    <xf numFmtId="0" fontId="9" fillId="3" borderId="2" xfId="3" applyNumberFormat="1" applyFont="1" applyFill="1" applyBorder="1" applyAlignment="1" applyProtection="1">
      <alignment horizontal="center" vertical="top" wrapText="1"/>
      <protection hidden="1"/>
    </xf>
    <xf numFmtId="0" fontId="9" fillId="3" borderId="3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22" xfId="3" applyNumberFormat="1" applyFont="1" applyFill="1" applyBorder="1" applyAlignment="1" applyProtection="1">
      <alignment horizontal="center" vertical="top" wrapText="1"/>
      <protection locked="0"/>
    </xf>
    <xf numFmtId="0" fontId="9" fillId="2" borderId="0" xfId="3" applyNumberFormat="1" applyFont="1" applyFill="1" applyBorder="1" applyAlignment="1" applyProtection="1">
      <alignment horizontal="center" vertical="top" wrapText="1"/>
      <protection locked="0"/>
    </xf>
    <xf numFmtId="0" fontId="9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2" xfId="3" applyNumberFormat="1" applyFont="1" applyFill="1" applyBorder="1" applyAlignment="1" applyProtection="1">
      <alignment horizontal="left" vertical="center" wrapText="1"/>
      <protection locked="0"/>
    </xf>
    <xf numFmtId="0" fontId="0" fillId="6" borderId="3" xfId="3" applyNumberFormat="1" applyFont="1" applyFill="1" applyBorder="1" applyAlignment="1" applyProtection="1">
      <alignment horizontal="left" vertical="center" wrapText="1"/>
      <protection locked="0"/>
    </xf>
    <xf numFmtId="0" fontId="0" fillId="6" borderId="4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3" applyNumberFormat="1" applyFont="1" applyBorder="1" applyAlignment="1" applyProtection="1">
      <alignment horizontal="left" vertical="center" wrapText="1"/>
      <protection locked="0"/>
    </xf>
    <xf numFmtId="0" fontId="18" fillId="0" borderId="3" xfId="3" applyNumberFormat="1" applyFont="1" applyBorder="1" applyAlignment="1" applyProtection="1">
      <alignment horizontal="left" vertical="center" wrapText="1"/>
      <protection locked="0"/>
    </xf>
    <xf numFmtId="0" fontId="18" fillId="0" borderId="4" xfId="3" applyNumberFormat="1" applyFont="1" applyBorder="1" applyAlignment="1" applyProtection="1">
      <alignment horizontal="left" vertical="center" wrapText="1"/>
      <protection locked="0"/>
    </xf>
    <xf numFmtId="0" fontId="25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5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3" applyNumberFormat="1" applyFont="1" applyFill="1" applyBorder="1" applyAlignment="1" applyProtection="1">
      <alignment horizontal="center" vertical="center"/>
      <protection hidden="1"/>
    </xf>
    <xf numFmtId="0" fontId="28" fillId="0" borderId="3" xfId="3" applyNumberFormat="1" applyFont="1" applyFill="1" applyBorder="1" applyAlignment="1" applyProtection="1">
      <alignment horizontal="center" vertical="center"/>
      <protection hidden="1"/>
    </xf>
    <xf numFmtId="0" fontId="28" fillId="0" borderId="4" xfId="3" applyNumberFormat="1" applyFont="1" applyFill="1" applyBorder="1" applyAlignment="1" applyProtection="1">
      <alignment horizontal="center" vertical="center"/>
      <protection hidden="1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NumberFormat="1" applyFont="1" applyFill="1" applyBorder="1" applyAlignment="1" applyProtection="1">
      <alignment horizontal="left" vertical="center" wrapText="1"/>
      <protection locked="0"/>
    </xf>
    <xf numFmtId="0" fontId="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22" fillId="3" borderId="2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4" xfId="3" applyNumberFormat="1" applyFont="1" applyFill="1" applyBorder="1" applyAlignment="1" applyProtection="1">
      <alignment horizontal="left" vertical="center" wrapText="1"/>
      <protection hidden="1"/>
    </xf>
    <xf numFmtId="0" fontId="31" fillId="3" borderId="7" xfId="3" applyNumberFormat="1" applyFont="1" applyFill="1" applyBorder="1" applyAlignment="1" applyProtection="1">
      <alignment horizontal="justify" vertical="top" wrapText="1"/>
      <protection hidden="1"/>
    </xf>
    <xf numFmtId="0" fontId="31" fillId="3" borderId="16" xfId="3" applyNumberFormat="1" applyFont="1" applyFill="1" applyBorder="1" applyAlignment="1" applyProtection="1">
      <alignment horizontal="justify" vertical="top" wrapText="1"/>
      <protection hidden="1"/>
    </xf>
    <xf numFmtId="0" fontId="31" fillId="3" borderId="6" xfId="3" applyNumberFormat="1" applyFont="1" applyFill="1" applyBorder="1" applyAlignment="1" applyProtection="1">
      <alignment horizontal="justify" vertical="top" wrapText="1"/>
      <protection hidden="1"/>
    </xf>
    <xf numFmtId="169" fontId="4" fillId="3" borderId="2" xfId="3" applyFont="1" applyFill="1" applyBorder="1" applyAlignment="1" applyProtection="1">
      <alignment horizontal="center" vertical="center" wrapText="1"/>
      <protection hidden="1"/>
    </xf>
    <xf numFmtId="169" fontId="4" fillId="3" borderId="3" xfId="3" applyFont="1" applyFill="1" applyBorder="1" applyAlignment="1" applyProtection="1">
      <alignment horizontal="center" vertical="center"/>
      <protection hidden="1"/>
    </xf>
    <xf numFmtId="169" fontId="4" fillId="3" borderId="4" xfId="3" applyFont="1" applyFill="1" applyBorder="1" applyAlignment="1" applyProtection="1">
      <alignment horizontal="center" vertical="center"/>
      <protection hidden="1"/>
    </xf>
    <xf numFmtId="0" fontId="22" fillId="3" borderId="2" xfId="3" applyNumberFormat="1" applyFont="1" applyFill="1" applyBorder="1" applyAlignment="1" applyProtection="1">
      <alignment horizontal="left" vertical="center"/>
      <protection hidden="1"/>
    </xf>
    <xf numFmtId="0" fontId="22" fillId="3" borderId="3" xfId="3" applyNumberFormat="1" applyFont="1" applyFill="1" applyBorder="1" applyAlignment="1" applyProtection="1">
      <alignment horizontal="left" vertical="center"/>
      <protection hidden="1"/>
    </xf>
    <xf numFmtId="0" fontId="22" fillId="3" borderId="4" xfId="3" applyNumberFormat="1" applyFont="1" applyFill="1" applyBorder="1" applyAlignment="1" applyProtection="1">
      <alignment horizontal="left" vertical="center"/>
      <protection hidden="1"/>
    </xf>
    <xf numFmtId="0" fontId="2" fillId="3" borderId="7" xfId="3" applyNumberFormat="1" applyFont="1" applyFill="1" applyBorder="1" applyAlignment="1" applyProtection="1">
      <alignment horizontal="justify" vertical="top" wrapText="1"/>
      <protection hidden="1"/>
    </xf>
    <xf numFmtId="0" fontId="2" fillId="3" borderId="16" xfId="3" applyNumberFormat="1" applyFont="1" applyFill="1" applyBorder="1" applyAlignment="1" applyProtection="1">
      <alignment horizontal="justify" vertical="top" wrapText="1"/>
      <protection hidden="1"/>
    </xf>
    <xf numFmtId="0" fontId="2" fillId="3" borderId="6" xfId="3" applyNumberFormat="1" applyFont="1" applyFill="1" applyBorder="1" applyAlignment="1" applyProtection="1">
      <alignment horizontal="justify" vertical="top" wrapText="1"/>
      <protection hidden="1"/>
    </xf>
    <xf numFmtId="0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6" xfId="3" applyNumberFormat="1" applyFont="1" applyFill="1" applyBorder="1" applyAlignment="1" applyProtection="1">
      <alignment horizontal="center" vertical="top"/>
    </xf>
    <xf numFmtId="0" fontId="22" fillId="3" borderId="16" xfId="3" applyNumberFormat="1" applyFont="1" applyFill="1" applyBorder="1" applyAlignment="1" applyProtection="1">
      <alignment horizontal="left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19" xfId="3" applyNumberFormat="1" applyFont="1" applyFill="1" applyBorder="1" applyAlignment="1" applyProtection="1">
      <alignment horizontal="center" wrapText="1"/>
      <protection hidden="1"/>
    </xf>
    <xf numFmtId="0" fontId="2" fillId="3" borderId="2" xfId="3" applyNumberFormat="1" applyFont="1" applyFill="1" applyBorder="1" applyAlignment="1" applyProtection="1">
      <alignment horizontal="center" vertical="justify"/>
      <protection hidden="1"/>
    </xf>
    <xf numFmtId="0" fontId="2" fillId="3" borderId="3" xfId="3" applyNumberFormat="1" applyFont="1" applyFill="1" applyBorder="1" applyAlignment="1" applyProtection="1">
      <alignment horizontal="center" vertical="justify"/>
      <protection hidden="1"/>
    </xf>
    <xf numFmtId="0" fontId="2" fillId="3" borderId="4" xfId="3" applyNumberFormat="1" applyFont="1" applyFill="1" applyBorder="1" applyAlignment="1" applyProtection="1">
      <alignment horizontal="center" vertical="justify"/>
      <protection hidden="1"/>
    </xf>
    <xf numFmtId="0" fontId="2" fillId="3" borderId="3" xfId="3" applyNumberFormat="1" applyFont="1" applyFill="1" applyBorder="1" applyAlignment="1" applyProtection="1">
      <alignment horizontal="center"/>
      <protection hidden="1"/>
    </xf>
    <xf numFmtId="0" fontId="2" fillId="3" borderId="4" xfId="3" applyNumberFormat="1" applyFont="1" applyFill="1" applyBorder="1" applyAlignment="1" applyProtection="1">
      <alignment horizontal="center"/>
      <protection hidden="1"/>
    </xf>
    <xf numFmtId="0" fontId="2" fillId="3" borderId="2" xfId="3" applyNumberFormat="1" applyFont="1" applyFill="1" applyBorder="1" applyAlignment="1" applyProtection="1">
      <alignment horizontal="center" wrapText="1"/>
      <protection hidden="1"/>
    </xf>
    <xf numFmtId="0" fontId="2" fillId="3" borderId="3" xfId="3" applyNumberFormat="1" applyFont="1" applyFill="1" applyBorder="1" applyAlignment="1" applyProtection="1">
      <alignment horizontal="center" wrapText="1"/>
      <protection hidden="1"/>
    </xf>
    <xf numFmtId="0" fontId="6" fillId="3" borderId="7" xfId="3" applyNumberFormat="1" applyFont="1" applyFill="1" applyBorder="1" applyAlignment="1" applyProtection="1">
      <alignment horizontal="center" vertical="top" wrapText="1"/>
      <protection hidden="1"/>
    </xf>
    <xf numFmtId="0" fontId="6" fillId="3" borderId="16" xfId="3" applyNumberFormat="1" applyFont="1" applyFill="1" applyBorder="1" applyAlignment="1" applyProtection="1">
      <alignment horizontal="center" vertical="top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3" fillId="3" borderId="16" xfId="3" applyNumberFormat="1" applyFont="1" applyFill="1" applyBorder="1" applyAlignment="1" applyProtection="1">
      <alignment horizontal="justify" vertical="top" wrapText="1"/>
      <protection hidden="1"/>
    </xf>
    <xf numFmtId="0" fontId="3" fillId="3" borderId="6" xfId="3" applyNumberFormat="1" applyFont="1" applyFill="1" applyBorder="1" applyAlignment="1" applyProtection="1">
      <alignment horizontal="justify" vertical="top" wrapText="1"/>
      <protection hidden="1"/>
    </xf>
    <xf numFmtId="0" fontId="6" fillId="3" borderId="22" xfId="3" applyNumberFormat="1" applyFont="1" applyFill="1" applyBorder="1" applyAlignment="1" applyProtection="1">
      <alignment horizontal="center" vertical="top" wrapText="1"/>
      <protection hidden="1"/>
    </xf>
    <xf numFmtId="0" fontId="6" fillId="3" borderId="0" xfId="3" applyNumberFormat="1" applyFont="1" applyFill="1" applyBorder="1" applyAlignment="1" applyProtection="1">
      <alignment horizontal="center" vertical="top" wrapText="1"/>
      <protection hidden="1"/>
    </xf>
    <xf numFmtId="0" fontId="6" fillId="3" borderId="2" xfId="3" applyNumberFormat="1" applyFont="1" applyFill="1" applyBorder="1" applyAlignment="1" applyProtection="1">
      <alignment horizontal="center" vertical="top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2" fillId="5" borderId="19" xfId="3" applyNumberFormat="1" applyFont="1" applyFill="1" applyBorder="1" applyAlignment="1" applyProtection="1">
      <alignment horizontal="center"/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4" fillId="5" borderId="10" xfId="3" applyNumberFormat="1" applyFont="1" applyFill="1" applyBorder="1" applyAlignment="1" applyProtection="1">
      <alignment horizontal="right" vertical="center"/>
      <protection hidden="1"/>
    </xf>
    <xf numFmtId="164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164" fontId="4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12" fillId="5" borderId="22" xfId="3" applyNumberFormat="1" applyFont="1" applyFill="1" applyBorder="1" applyAlignment="1" applyProtection="1">
      <alignment horizontal="right" vertical="center" wrapText="1"/>
      <protection hidden="1"/>
    </xf>
    <xf numFmtId="0" fontId="12" fillId="5" borderId="0" xfId="3" applyNumberFormat="1" applyFont="1" applyFill="1" applyBorder="1" applyAlignment="1" applyProtection="1">
      <alignment horizontal="right" vertical="center" wrapText="1"/>
      <protection hidden="1"/>
    </xf>
    <xf numFmtId="0" fontId="4" fillId="3" borderId="2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8" xfId="3" applyNumberFormat="1" applyFont="1" applyFill="1" applyBorder="1" applyAlignment="1" applyProtection="1">
      <alignment horizontal="center" vertical="center" wrapText="1"/>
      <protection hidden="1"/>
    </xf>
    <xf numFmtId="169" fontId="12" fillId="3" borderId="2" xfId="3" applyFont="1" applyFill="1" applyBorder="1" applyAlignment="1" applyProtection="1">
      <alignment horizontal="center" vertical="center"/>
      <protection hidden="1"/>
    </xf>
    <xf numFmtId="169" fontId="12" fillId="3" borderId="3" xfId="3" applyFont="1" applyFill="1" applyBorder="1" applyAlignment="1" applyProtection="1">
      <alignment horizontal="center" vertical="center"/>
      <protection hidden="1"/>
    </xf>
    <xf numFmtId="169" fontId="12" fillId="3" borderId="4" xfId="3" applyFont="1" applyFill="1" applyBorder="1" applyAlignment="1" applyProtection="1">
      <alignment horizontal="center" vertical="center"/>
      <protection hidden="1"/>
    </xf>
    <xf numFmtId="0" fontId="22" fillId="3" borderId="7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6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22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0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10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26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19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18" xfId="3" applyNumberFormat="1" applyFont="1" applyFill="1" applyBorder="1" applyAlignment="1" applyProtection="1">
      <alignment horizontal="left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" vertical="center"/>
      <protection hidden="1"/>
    </xf>
    <xf numFmtId="0" fontId="8" fillId="3" borderId="1" xfId="3" applyNumberFormat="1" applyFont="1" applyFill="1" applyBorder="1" applyAlignment="1" applyProtection="1">
      <alignment horizontal="center" vertical="center" wrapText="1"/>
    </xf>
    <xf numFmtId="0" fontId="9" fillId="3" borderId="7" xfId="3" applyNumberFormat="1" applyFont="1" applyFill="1" applyBorder="1" applyAlignment="1" applyProtection="1">
      <alignment horizontal="center" vertical="center"/>
      <protection hidden="1"/>
    </xf>
    <xf numFmtId="0" fontId="9" fillId="3" borderId="16" xfId="3" applyNumberFormat="1" applyFont="1" applyFill="1" applyBorder="1" applyAlignment="1" applyProtection="1">
      <alignment horizontal="center" vertical="center"/>
      <protection hidden="1"/>
    </xf>
    <xf numFmtId="0" fontId="6" fillId="3" borderId="0" xfId="3" applyNumberFormat="1" applyFont="1" applyFill="1" applyBorder="1" applyAlignment="1" applyProtection="1">
      <alignment horizontal="center"/>
      <protection hidden="1"/>
    </xf>
    <xf numFmtId="0" fontId="2" fillId="3" borderId="26" xfId="3" applyNumberFormat="1" applyFont="1" applyFill="1" applyBorder="1" applyAlignment="1" applyProtection="1">
      <alignment horizontal="center" wrapText="1"/>
    </xf>
    <xf numFmtId="0" fontId="2" fillId="3" borderId="19" xfId="3" applyNumberFormat="1" applyFont="1" applyFill="1" applyBorder="1" applyAlignment="1" applyProtection="1">
      <alignment horizontal="center" wrapText="1"/>
    </xf>
    <xf numFmtId="0" fontId="9" fillId="3" borderId="22" xfId="3" applyNumberFormat="1" applyFont="1" applyFill="1" applyBorder="1" applyAlignment="1" applyProtection="1">
      <alignment horizontal="center"/>
      <protection hidden="1"/>
    </xf>
    <xf numFmtId="0" fontId="9" fillId="3" borderId="0" xfId="3" applyNumberFormat="1" applyFont="1" applyFill="1" applyBorder="1" applyAlignment="1" applyProtection="1">
      <alignment horizontal="center"/>
      <protection hidden="1"/>
    </xf>
    <xf numFmtId="0" fontId="6" fillId="3" borderId="16" xfId="3" applyNumberFormat="1" applyFont="1" applyFill="1" applyBorder="1" applyAlignment="1" applyProtection="1">
      <alignment horizontal="center"/>
      <protection hidden="1"/>
    </xf>
    <xf numFmtId="0" fontId="6" fillId="3" borderId="6" xfId="3" applyNumberFormat="1" applyFont="1" applyFill="1" applyBorder="1" applyAlignment="1" applyProtection="1">
      <alignment horizontal="center"/>
      <protection hidden="1"/>
    </xf>
    <xf numFmtId="0" fontId="9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3" applyNumberFormat="1" applyFont="1" applyFill="1" applyBorder="1" applyAlignment="1" applyProtection="1">
      <alignment horizontal="center" wrapText="1"/>
      <protection locked="0"/>
    </xf>
    <xf numFmtId="0" fontId="2" fillId="0" borderId="38" xfId="3" applyNumberFormat="1" applyFont="1" applyFill="1" applyBorder="1" applyAlignment="1" applyProtection="1">
      <alignment horizontal="center" wrapText="1"/>
      <protection locked="0"/>
    </xf>
    <xf numFmtId="0" fontId="3" fillId="3" borderId="2" xfId="3" applyNumberFormat="1" applyFont="1" applyFill="1" applyBorder="1" applyAlignment="1" applyProtection="1">
      <alignment horizontal="left" vertical="center" wrapText="1"/>
      <protection hidden="1"/>
    </xf>
    <xf numFmtId="0" fontId="3" fillId="3" borderId="3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2" fillId="3" borderId="2" xfId="3" applyNumberFormat="1" applyFont="1" applyFill="1" applyBorder="1" applyAlignment="1" applyProtection="1">
      <alignment horizontal="justify" vertical="top" wrapText="1"/>
      <protection hidden="1"/>
    </xf>
    <xf numFmtId="0" fontId="2" fillId="3" borderId="3" xfId="3" applyNumberFormat="1" applyFont="1" applyFill="1" applyBorder="1" applyAlignment="1" applyProtection="1">
      <alignment horizontal="justify" vertical="top" wrapText="1"/>
      <protection hidden="1"/>
    </xf>
    <xf numFmtId="0" fontId="2" fillId="3" borderId="4" xfId="3" applyNumberFormat="1" applyFont="1" applyFill="1" applyBorder="1" applyAlignment="1" applyProtection="1">
      <alignment horizontal="justify" vertical="top" wrapText="1"/>
      <protection hidden="1"/>
    </xf>
    <xf numFmtId="0" fontId="2" fillId="3" borderId="2" xfId="3" applyNumberFormat="1" applyFont="1" applyFill="1" applyBorder="1" applyAlignment="1" applyProtection="1">
      <alignment horizontal="center" vertical="justify"/>
    </xf>
    <xf numFmtId="0" fontId="2" fillId="3" borderId="3" xfId="3" applyNumberFormat="1" applyFont="1" applyFill="1" applyBorder="1" applyAlignment="1" applyProtection="1">
      <alignment horizontal="center" vertical="justify"/>
    </xf>
    <xf numFmtId="0" fontId="2" fillId="3" borderId="4" xfId="3" applyNumberFormat="1" applyFont="1" applyFill="1" applyBorder="1" applyAlignment="1" applyProtection="1">
      <alignment horizontal="center" vertical="justify"/>
    </xf>
    <xf numFmtId="0" fontId="0" fillId="0" borderId="42" xfId="3" applyNumberFormat="1" applyFont="1" applyBorder="1" applyAlignment="1" applyProtection="1">
      <protection locked="0"/>
    </xf>
    <xf numFmtId="0" fontId="0" fillId="0" borderId="43" xfId="3" applyNumberFormat="1" applyFont="1" applyBorder="1" applyAlignment="1" applyProtection="1">
      <protection locked="0"/>
    </xf>
    <xf numFmtId="0" fontId="0" fillId="0" borderId="44" xfId="3" applyNumberFormat="1" applyFont="1" applyBorder="1" applyAlignment="1" applyProtection="1">
      <protection locked="0"/>
    </xf>
    <xf numFmtId="0" fontId="0" fillId="0" borderId="45" xfId="3" applyNumberFormat="1" applyFont="1" applyBorder="1" applyAlignment="1" applyProtection="1">
      <protection locked="0"/>
    </xf>
    <xf numFmtId="0" fontId="0" fillId="0" borderId="0" xfId="3" applyNumberFormat="1" applyFont="1" applyBorder="1" applyAlignment="1" applyProtection="1">
      <protection locked="0"/>
    </xf>
    <xf numFmtId="0" fontId="0" fillId="0" borderId="46" xfId="3" applyNumberFormat="1" applyFont="1" applyBorder="1" applyAlignment="1" applyProtection="1">
      <protection locked="0"/>
    </xf>
    <xf numFmtId="0" fontId="0" fillId="0" borderId="47" xfId="3" applyNumberFormat="1" applyFont="1" applyBorder="1" applyAlignment="1" applyProtection="1">
      <protection locked="0"/>
    </xf>
    <xf numFmtId="0" fontId="0" fillId="0" borderId="48" xfId="3" applyNumberFormat="1" applyFont="1" applyBorder="1" applyAlignment="1" applyProtection="1">
      <protection locked="0"/>
    </xf>
    <xf numFmtId="0" fontId="3" fillId="3" borderId="2" xfId="3" applyNumberFormat="1" applyFont="1" applyFill="1" applyBorder="1" applyAlignment="1" applyProtection="1">
      <alignment horizontal="left" vertical="center"/>
      <protection hidden="1"/>
    </xf>
    <xf numFmtId="0" fontId="3" fillId="3" borderId="3" xfId="3" applyNumberFormat="1" applyFont="1" applyFill="1" applyBorder="1" applyAlignment="1" applyProtection="1">
      <alignment horizontal="left" vertical="center"/>
      <protection hidden="1"/>
    </xf>
    <xf numFmtId="0" fontId="3" fillId="3" borderId="4" xfId="3" applyNumberFormat="1" applyFont="1" applyFill="1" applyBorder="1" applyAlignment="1" applyProtection="1">
      <alignment horizontal="left" vertical="center"/>
      <protection hidden="1"/>
    </xf>
    <xf numFmtId="0" fontId="2" fillId="0" borderId="42" xfId="3" applyNumberFormat="1" applyFont="1" applyFill="1" applyBorder="1" applyAlignment="1" applyProtection="1">
      <alignment horizontal="center" wrapText="1"/>
      <protection locked="0"/>
    </xf>
    <xf numFmtId="0" fontId="2" fillId="0" borderId="43" xfId="3" applyNumberFormat="1" applyFont="1" applyFill="1" applyBorder="1" applyAlignment="1" applyProtection="1">
      <alignment horizontal="center" wrapText="1"/>
      <protection locked="0"/>
    </xf>
    <xf numFmtId="0" fontId="2" fillId="0" borderId="44" xfId="3" applyNumberFormat="1" applyFont="1" applyFill="1" applyBorder="1" applyAlignment="1" applyProtection="1">
      <alignment horizontal="center" wrapText="1"/>
      <protection locked="0"/>
    </xf>
    <xf numFmtId="0" fontId="2" fillId="0" borderId="45" xfId="3" applyNumberFormat="1" applyFont="1" applyFill="1" applyBorder="1" applyAlignment="1" applyProtection="1">
      <alignment horizontal="center" wrapText="1"/>
      <protection locked="0"/>
    </xf>
    <xf numFmtId="0" fontId="2" fillId="0" borderId="0" xfId="3" applyNumberFormat="1" applyFont="1" applyFill="1" applyBorder="1" applyAlignment="1" applyProtection="1">
      <alignment horizontal="center" wrapText="1"/>
      <protection locked="0"/>
    </xf>
    <xf numFmtId="0" fontId="2" fillId="0" borderId="46" xfId="3" applyNumberFormat="1" applyFont="1" applyFill="1" applyBorder="1" applyAlignment="1" applyProtection="1">
      <alignment horizontal="center" wrapText="1"/>
      <protection locked="0"/>
    </xf>
    <xf numFmtId="0" fontId="2" fillId="0" borderId="47" xfId="3" applyNumberFormat="1" applyFont="1" applyFill="1" applyBorder="1" applyAlignment="1" applyProtection="1">
      <alignment horizontal="center" wrapText="1"/>
      <protection locked="0"/>
    </xf>
    <xf numFmtId="0" fontId="2" fillId="0" borderId="19" xfId="3" applyNumberFormat="1" applyFont="1" applyFill="1" applyBorder="1" applyAlignment="1" applyProtection="1">
      <alignment horizontal="center" wrapText="1"/>
      <protection locked="0"/>
    </xf>
    <xf numFmtId="0" fontId="2" fillId="0" borderId="48" xfId="3" applyNumberFormat="1" applyFont="1" applyFill="1" applyBorder="1" applyAlignment="1" applyProtection="1">
      <alignment horizontal="center" wrapText="1"/>
      <protection locked="0"/>
    </xf>
    <xf numFmtId="0" fontId="4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6" fillId="3" borderId="16" xfId="3" applyNumberFormat="1" applyFont="1" applyFill="1" applyBorder="1" applyAlignment="1" applyProtection="1">
      <alignment horizontal="center" vertical="top"/>
      <protection hidden="1"/>
    </xf>
    <xf numFmtId="0" fontId="2" fillId="3" borderId="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16" fillId="3" borderId="16" xfId="3" applyNumberFormat="1" applyFont="1" applyFill="1" applyBorder="1" applyAlignment="1" applyProtection="1">
      <alignment horizontal="center" vertical="top"/>
      <protection hidden="1"/>
    </xf>
    <xf numFmtId="0" fontId="16" fillId="3" borderId="6" xfId="3" applyNumberFormat="1" applyFont="1" applyFill="1" applyBorder="1" applyAlignment="1" applyProtection="1">
      <alignment horizontal="center" vertical="top"/>
      <protection hidden="1"/>
    </xf>
    <xf numFmtId="169" fontId="28" fillId="0" borderId="2" xfId="3" applyFont="1" applyFill="1" applyBorder="1" applyAlignment="1" applyProtection="1">
      <alignment horizontal="center" vertical="center"/>
      <protection hidden="1"/>
    </xf>
    <xf numFmtId="169" fontId="28" fillId="0" borderId="3" xfId="3" applyFont="1" applyFill="1" applyBorder="1" applyAlignment="1" applyProtection="1">
      <alignment horizontal="center" vertical="center"/>
      <protection hidden="1"/>
    </xf>
    <xf numFmtId="169" fontId="28" fillId="0" borderId="4" xfId="3" applyFont="1" applyFill="1" applyBorder="1" applyAlignment="1" applyProtection="1">
      <alignment horizontal="center" vertical="center"/>
      <protection hidden="1"/>
    </xf>
    <xf numFmtId="0" fontId="4" fillId="0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6" fillId="3" borderId="6" xfId="3" applyNumberFormat="1" applyFont="1" applyFill="1" applyBorder="1" applyAlignment="1" applyProtection="1">
      <alignment horizontal="center" vertical="top"/>
      <protection hidden="1"/>
    </xf>
    <xf numFmtId="0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4" xfId="3" applyNumberFormat="1" applyFont="1" applyFill="1" applyBorder="1" applyAlignment="1" applyProtection="1">
      <alignment horizontal="left" vertical="center" wrapText="1"/>
      <protection locked="0"/>
    </xf>
    <xf numFmtId="0" fontId="9" fillId="0" borderId="3" xfId="3" applyNumberFormat="1" applyFont="1" applyBorder="1" applyAlignment="1" applyProtection="1">
      <alignment horizontal="left" vertical="center" wrapText="1"/>
      <protection locked="0"/>
    </xf>
    <xf numFmtId="0" fontId="9" fillId="0" borderId="4" xfId="3" applyNumberFormat="1" applyFont="1" applyBorder="1" applyAlignment="1" applyProtection="1">
      <alignment horizontal="left" vertical="center" wrapText="1"/>
      <protection locked="0"/>
    </xf>
    <xf numFmtId="0" fontId="9" fillId="0" borderId="2" xfId="3" applyNumberFormat="1" applyFont="1" applyBorder="1" applyAlignment="1" applyProtection="1">
      <alignment horizontal="left" vertical="center" wrapText="1"/>
      <protection locked="0"/>
    </xf>
    <xf numFmtId="0" fontId="18" fillId="0" borderId="42" xfId="3" applyNumberFormat="1" applyFont="1" applyBorder="1" applyAlignment="1" applyProtection="1">
      <alignment wrapText="1"/>
      <protection locked="0"/>
    </xf>
    <xf numFmtId="0" fontId="18" fillId="0" borderId="43" xfId="3" applyNumberFormat="1" applyFont="1" applyBorder="1" applyAlignment="1" applyProtection="1">
      <alignment wrapText="1"/>
      <protection locked="0"/>
    </xf>
    <xf numFmtId="0" fontId="18" fillId="0" borderId="44" xfId="3" applyNumberFormat="1" applyFont="1" applyBorder="1" applyAlignment="1" applyProtection="1">
      <alignment wrapText="1"/>
      <protection locked="0"/>
    </xf>
    <xf numFmtId="0" fontId="18" fillId="0" borderId="47" xfId="3" applyNumberFormat="1" applyFont="1" applyBorder="1" applyAlignment="1" applyProtection="1">
      <alignment wrapText="1"/>
      <protection locked="0"/>
    </xf>
    <xf numFmtId="0" fontId="18" fillId="0" borderId="19" xfId="3" applyNumberFormat="1" applyFont="1" applyBorder="1" applyAlignment="1" applyProtection="1">
      <alignment wrapText="1"/>
      <protection locked="0"/>
    </xf>
    <xf numFmtId="0" fontId="18" fillId="0" borderId="48" xfId="3" applyNumberFormat="1" applyFont="1" applyBorder="1" applyAlignment="1" applyProtection="1">
      <alignment wrapText="1"/>
      <protection locked="0"/>
    </xf>
    <xf numFmtId="0" fontId="8" fillId="0" borderId="3" xfId="3" applyNumberFormat="1" applyFont="1" applyFill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/>
      <protection hidden="1"/>
    </xf>
    <xf numFmtId="0" fontId="2" fillId="3" borderId="7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16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6" fillId="3" borderId="16" xfId="3" applyNumberFormat="1" applyFont="1" applyFill="1" applyBorder="1" applyAlignment="1" applyProtection="1">
      <alignment horizontal="center" vertical="center"/>
      <protection hidden="1"/>
    </xf>
    <xf numFmtId="0" fontId="6" fillId="3" borderId="6" xfId="3" applyNumberFormat="1" applyFont="1" applyFill="1" applyBorder="1" applyAlignment="1" applyProtection="1">
      <alignment horizontal="center" vertical="center"/>
      <protection hidden="1"/>
    </xf>
    <xf numFmtId="0" fontId="28" fillId="0" borderId="2" xfId="0" applyNumberFormat="1" applyFont="1" applyBorder="1" applyAlignment="1" applyProtection="1">
      <alignment horizontal="center" vertical="center"/>
      <protection hidden="1"/>
    </xf>
    <xf numFmtId="0" fontId="28" fillId="0" borderId="3" xfId="0" applyNumberFormat="1" applyFont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/>
      <protection hidden="1"/>
    </xf>
    <xf numFmtId="0" fontId="6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3" borderId="16" xfId="3" applyNumberFormat="1" applyFont="1" applyFill="1" applyBorder="1" applyAlignment="1" applyProtection="1">
      <alignment horizontal="center"/>
      <protection hidden="1"/>
    </xf>
    <xf numFmtId="0" fontId="16" fillId="3" borderId="6" xfId="3" applyNumberFormat="1" applyFont="1" applyFill="1" applyBorder="1" applyAlignment="1" applyProtection="1">
      <alignment horizontal="center"/>
      <protection hidden="1"/>
    </xf>
    <xf numFmtId="0" fontId="9" fillId="2" borderId="7" xfId="3" applyNumberFormat="1" applyFont="1" applyFill="1" applyBorder="1" applyAlignment="1" applyProtection="1">
      <alignment horizontal="center" vertical="top" wrapText="1"/>
      <protection locked="0"/>
    </xf>
    <xf numFmtId="0" fontId="9" fillId="2" borderId="16" xfId="3" applyNumberFormat="1" applyFont="1" applyFill="1" applyBorder="1" applyAlignment="1" applyProtection="1">
      <alignment horizontal="center" vertical="top" wrapText="1"/>
      <protection locked="0"/>
    </xf>
    <xf numFmtId="0" fontId="9" fillId="2" borderId="6" xfId="3" applyNumberFormat="1" applyFont="1" applyFill="1" applyBorder="1" applyAlignment="1" applyProtection="1">
      <alignment horizontal="center" vertical="top" wrapText="1"/>
      <protection locked="0"/>
    </xf>
    <xf numFmtId="0" fontId="0" fillId="3" borderId="26" xfId="3" applyNumberFormat="1" applyFont="1" applyFill="1" applyBorder="1" applyAlignment="1" applyProtection="1">
      <protection hidden="1"/>
    </xf>
    <xf numFmtId="0" fontId="0" fillId="3" borderId="19" xfId="3" applyNumberFormat="1" applyFont="1" applyFill="1" applyBorder="1" applyAlignment="1" applyProtection="1">
      <protection hidden="1"/>
    </xf>
    <xf numFmtId="0" fontId="0" fillId="3" borderId="18" xfId="3" applyNumberFormat="1" applyFont="1" applyFill="1" applyBorder="1" applyAlignment="1" applyProtection="1">
      <protection hidden="1"/>
    </xf>
    <xf numFmtId="0" fontId="28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6" xfId="3" applyNumberFormat="1" applyFont="1" applyBorder="1" applyAlignment="1" applyProtection="1">
      <alignment horizontal="center"/>
      <protection locked="0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7" xfId="3" applyNumberFormat="1" applyFont="1" applyFill="1" applyBorder="1" applyAlignment="1" applyProtection="1">
      <alignment horizontal="center" vertical="center"/>
      <protection hidden="1"/>
    </xf>
    <xf numFmtId="0" fontId="12" fillId="3" borderId="16" xfId="3" applyNumberFormat="1" applyFont="1" applyFill="1" applyBorder="1" applyAlignment="1" applyProtection="1">
      <alignment horizontal="center" vertical="center"/>
      <protection hidden="1"/>
    </xf>
    <xf numFmtId="0" fontId="12" fillId="3" borderId="26" xfId="3" applyNumberFormat="1" applyFont="1" applyFill="1" applyBorder="1" applyAlignment="1" applyProtection="1">
      <alignment horizontal="center" vertical="center"/>
      <protection hidden="1"/>
    </xf>
    <xf numFmtId="0" fontId="12" fillId="3" borderId="19" xfId="3" applyNumberFormat="1" applyFont="1" applyFill="1" applyBorder="1" applyAlignment="1" applyProtection="1">
      <alignment horizontal="center" vertical="center"/>
      <protection hidden="1"/>
    </xf>
    <xf numFmtId="0" fontId="9" fillId="3" borderId="16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2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3" applyNumberFormat="1" applyFont="1" applyBorder="1" applyAlignment="1" applyProtection="1">
      <alignment horizontal="center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hidden="1"/>
    </xf>
    <xf numFmtId="0" fontId="9" fillId="3" borderId="7" xfId="3" applyNumberFormat="1" applyFont="1" applyFill="1" applyBorder="1" applyAlignment="1" applyProtection="1">
      <alignment horizontal="center" vertical="top" wrapText="1"/>
      <protection hidden="1"/>
    </xf>
    <xf numFmtId="0" fontId="22" fillId="3" borderId="2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4" xfId="3" applyNumberFormat="1" applyFont="1" applyFill="1" applyBorder="1" applyAlignment="1" applyProtection="1">
      <alignment horizontal="justify" vertical="center" wrapText="1"/>
      <protection hidden="1"/>
    </xf>
    <xf numFmtId="164" fontId="11" fillId="4" borderId="2" xfId="3" applyNumberFormat="1" applyFont="1" applyFill="1" applyBorder="1" applyAlignment="1" applyProtection="1">
      <alignment horizontal="center" vertical="center" wrapText="1"/>
      <protection hidden="1"/>
    </xf>
    <xf numFmtId="164" fontId="11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3" applyNumberFormat="1" applyFont="1" applyFill="1" applyBorder="1" applyAlignment="1" applyProtection="1">
      <alignment horizontal="left" vertical="center" wrapText="1"/>
      <protection locked="0"/>
    </xf>
    <xf numFmtId="0" fontId="9" fillId="0" borderId="3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" fillId="5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3" applyNumberFormat="1" applyFont="1" applyFill="1" applyBorder="1" applyAlignment="1" applyProtection="1">
      <alignment horizontal="center" vertical="center" wrapText="1"/>
      <protection hidden="1"/>
    </xf>
    <xf numFmtId="0" fontId="9" fillId="5" borderId="16" xfId="3" applyNumberFormat="1" applyFont="1" applyFill="1" applyBorder="1" applyAlignment="1" applyProtection="1">
      <alignment horizontal="center" wrapText="1"/>
      <protection hidden="1"/>
    </xf>
    <xf numFmtId="164" fontId="2" fillId="4" borderId="2" xfId="3" applyNumberFormat="1" applyFont="1" applyFill="1" applyBorder="1" applyAlignment="1" applyProtection="1">
      <alignment horizontal="center" vertical="center" wrapText="1"/>
      <protection hidden="1"/>
    </xf>
    <xf numFmtId="164" fontId="2" fillId="4" borderId="4" xfId="3" applyNumberFormat="1" applyFont="1" applyFill="1" applyBorder="1" applyAlignment="1" applyProtection="1">
      <alignment horizontal="center" vertical="center" wrapText="1"/>
      <protection hidden="1"/>
    </xf>
    <xf numFmtId="2" fontId="2" fillId="4" borderId="2" xfId="3" applyNumberFormat="1" applyFont="1" applyFill="1" applyBorder="1" applyAlignment="1" applyProtection="1">
      <alignment horizontal="center" vertical="center" wrapText="1"/>
      <protection hidden="1"/>
    </xf>
    <xf numFmtId="2" fontId="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9" fillId="5" borderId="16" xfId="3" applyNumberFormat="1" applyFont="1" applyFill="1" applyBorder="1" applyAlignment="1" applyProtection="1">
      <alignment horizontal="center"/>
      <protection hidden="1"/>
    </xf>
    <xf numFmtId="0" fontId="9" fillId="5" borderId="16" xfId="3" applyNumberFormat="1" applyFont="1" applyFill="1" applyBorder="1" applyAlignment="1" applyProtection="1">
      <alignment horizontal="center" vertical="top" wrapText="1"/>
      <protection hidden="1"/>
    </xf>
    <xf numFmtId="0" fontId="9" fillId="5" borderId="0" xfId="3" applyNumberFormat="1" applyFont="1" applyFill="1" applyBorder="1" applyAlignment="1" applyProtection="1">
      <alignment horizontal="center" vertical="top" wrapText="1"/>
      <protection hidden="1"/>
    </xf>
    <xf numFmtId="0" fontId="9" fillId="5" borderId="16" xfId="3" applyNumberFormat="1" applyFont="1" applyFill="1" applyBorder="1" applyAlignment="1" applyProtection="1">
      <alignment horizontal="center" vertical="center" wrapText="1"/>
      <protection hidden="1"/>
    </xf>
    <xf numFmtId="0" fontId="0" fillId="7" borderId="19" xfId="3" applyNumberFormat="1" applyFont="1" applyFill="1" applyBorder="1" applyAlignment="1" applyProtection="1">
      <protection locked="0"/>
    </xf>
    <xf numFmtId="2" fontId="12" fillId="4" borderId="2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3" applyNumberFormat="1" applyFont="1" applyFill="1" applyBorder="1" applyAlignment="1" applyProtection="1">
      <alignment horizontal="center" vertical="justify"/>
      <protection hidden="1"/>
    </xf>
    <xf numFmtId="0" fontId="4" fillId="3" borderId="3" xfId="3" applyNumberFormat="1" applyFont="1" applyFill="1" applyBorder="1" applyAlignment="1" applyProtection="1">
      <alignment horizontal="center" vertical="justify"/>
      <protection hidden="1"/>
    </xf>
    <xf numFmtId="0" fontId="4" fillId="3" borderId="4" xfId="3" applyNumberFormat="1" applyFont="1" applyFill="1" applyBorder="1" applyAlignment="1" applyProtection="1">
      <alignment horizontal="center" vertical="justify"/>
      <protection hidden="1"/>
    </xf>
    <xf numFmtId="0" fontId="28" fillId="3" borderId="0" xfId="3" applyNumberFormat="1" applyFont="1" applyFill="1" applyBorder="1" applyAlignment="1" applyProtection="1">
      <alignment horizontal="center" vertical="center"/>
      <protection hidden="1"/>
    </xf>
    <xf numFmtId="0" fontId="28" fillId="3" borderId="10" xfId="3" applyNumberFormat="1" applyFont="1" applyFill="1" applyBorder="1" applyAlignment="1" applyProtection="1">
      <alignment horizontal="center" vertical="center"/>
      <protection hidden="1"/>
    </xf>
    <xf numFmtId="0" fontId="8" fillId="3" borderId="22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26" fillId="3" borderId="0" xfId="3" applyNumberFormat="1" applyFont="1" applyFill="1" applyBorder="1" applyAlignment="1" applyProtection="1">
      <alignment horizontal="center"/>
      <protection hidden="1"/>
    </xf>
    <xf numFmtId="0" fontId="12" fillId="4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7" xfId="3" applyNumberFormat="1" applyFont="1" applyFill="1" applyBorder="1" applyAlignment="1" applyProtection="1">
      <alignment horizontal="center" vertical="top"/>
      <protection hidden="1"/>
    </xf>
    <xf numFmtId="0" fontId="9" fillId="3" borderId="16" xfId="3" applyNumberFormat="1" applyFont="1" applyFill="1" applyBorder="1" applyAlignment="1" applyProtection="1">
      <alignment horizontal="center" vertical="top"/>
      <protection hidden="1"/>
    </xf>
    <xf numFmtId="168" fontId="2" fillId="3" borderId="19" xfId="3" applyNumberFormat="1" applyFont="1" applyFill="1" applyBorder="1" applyAlignment="1" applyProtection="1">
      <alignment horizontal="center" wrapText="1"/>
      <protection hidden="1"/>
    </xf>
    <xf numFmtId="168" fontId="2" fillId="3" borderId="18" xfId="3" applyNumberFormat="1" applyFont="1" applyFill="1" applyBorder="1" applyAlignment="1" applyProtection="1">
      <alignment horizontal="center" wrapText="1"/>
      <protection hidden="1"/>
    </xf>
    <xf numFmtId="168" fontId="9" fillId="3" borderId="16" xfId="3" applyNumberFormat="1" applyFont="1" applyFill="1" applyBorder="1" applyAlignment="1" applyProtection="1">
      <alignment horizontal="center" vertical="top" wrapText="1"/>
      <protection hidden="1"/>
    </xf>
    <xf numFmtId="168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0" fillId="7" borderId="19" xfId="3" applyNumberFormat="1" applyFont="1" applyFill="1" applyBorder="1" applyAlignment="1" applyProtection="1">
      <alignment horizontal="center"/>
      <protection locked="0"/>
    </xf>
    <xf numFmtId="0" fontId="9" fillId="3" borderId="6" xfId="3" applyNumberFormat="1" applyFont="1" applyFill="1" applyBorder="1" applyAlignment="1" applyProtection="1">
      <alignment horizontal="center" vertical="top"/>
      <protection hidden="1"/>
    </xf>
    <xf numFmtId="0" fontId="28" fillId="0" borderId="19" xfId="3" applyNumberFormat="1" applyFont="1" applyFill="1" applyBorder="1" applyAlignment="1" applyProtection="1">
      <alignment horizontal="center" vertical="center"/>
      <protection hidden="1"/>
    </xf>
    <xf numFmtId="0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alignment horizontal="center"/>
      <protection hidden="1"/>
    </xf>
    <xf numFmtId="0" fontId="42" fillId="2" borderId="0" xfId="3" applyNumberFormat="1" applyFont="1" applyFill="1" applyBorder="1" applyAlignment="1" applyProtection="1">
      <alignment horizontal="center"/>
      <protection hidden="1"/>
    </xf>
    <xf numFmtId="0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5" fillId="2" borderId="0" xfId="3" applyNumberFormat="1" applyFont="1" applyFill="1" applyBorder="1" applyAlignment="1" applyProtection="1">
      <alignment horizontal="center" vertical="center"/>
      <protection hidden="1"/>
    </xf>
    <xf numFmtId="0" fontId="44" fillId="2" borderId="0" xfId="3" applyNumberFormat="1" applyFont="1" applyFill="1" applyBorder="1" applyAlignment="1" applyProtection="1">
      <alignment horizontal="center" vertical="center"/>
      <protection hidden="1"/>
    </xf>
    <xf numFmtId="164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3" fillId="2" borderId="0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Custom - Modelo8" xfId="3" xr:uid="{00000000-0005-0000-0000-000000000000}"/>
    <cellStyle name="Euro" xfId="1" xr:uid="{00000000-0005-0000-0000-000001000000}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1</xdr:row>
      <xdr:rowOff>22412</xdr:rowOff>
    </xdr:from>
    <xdr:to>
      <xdr:col>6</xdr:col>
      <xdr:colOff>1299883</xdr:colOff>
      <xdr:row>1</xdr:row>
      <xdr:rowOff>694765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6" y="56030"/>
          <a:ext cx="5502088" cy="672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33617</xdr:rowOff>
    </xdr:from>
    <xdr:to>
      <xdr:col>3</xdr:col>
      <xdr:colOff>874060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67235"/>
          <a:ext cx="5782236" cy="672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152"/>
  <sheetViews>
    <sheetView showGridLines="0" tabSelected="1" zoomScale="85" zoomScaleNormal="85" zoomScaleSheetLayoutView="50" workbookViewId="0">
      <selection activeCell="B7" sqref="B7:E7"/>
    </sheetView>
  </sheetViews>
  <sheetFormatPr baseColWidth="10" defaultColWidth="0" defaultRowHeight="12.75" zeroHeight="1" x14ac:dyDescent="0.2"/>
  <cols>
    <col min="1" max="1" width="1.7109375" style="28" customWidth="1"/>
    <col min="2" max="2" width="16" style="1" customWidth="1"/>
    <col min="3" max="3" width="7.5703125" style="1" customWidth="1"/>
    <col min="4" max="4" width="14.140625" style="1" customWidth="1"/>
    <col min="5" max="5" width="17.85546875" style="1" customWidth="1"/>
    <col min="6" max="6" width="7.7109375" style="1" customWidth="1"/>
    <col min="7" max="8" width="24.7109375" style="1" customWidth="1"/>
    <col min="9" max="9" width="28.140625" style="1" customWidth="1"/>
    <col min="10" max="10" width="24.7109375" style="1" customWidth="1"/>
    <col min="11" max="11" width="17.28515625" style="1" customWidth="1"/>
    <col min="12" max="12" width="1.7109375" style="28" customWidth="1"/>
    <col min="13" max="255" width="11.42578125" style="28" hidden="1" customWidth="1"/>
    <col min="256" max="16384" width="2.7109375" style="28" hidden="1"/>
  </cols>
  <sheetData>
    <row r="1" spans="1:62" ht="3" customHeight="1" x14ac:dyDescent="0.2">
      <c r="A1" s="40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2"/>
    </row>
    <row r="2" spans="1:62" ht="55.5" customHeight="1" x14ac:dyDescent="0.2">
      <c r="A2" s="402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2"/>
    </row>
    <row r="3" spans="1:62" ht="3" customHeight="1" x14ac:dyDescent="0.2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2"/>
    </row>
    <row r="4" spans="1:62" ht="21" customHeight="1" x14ac:dyDescent="0.2">
      <c r="A4" s="87"/>
      <c r="B4" s="410" t="s">
        <v>306</v>
      </c>
      <c r="C4" s="411"/>
      <c r="D4" s="411"/>
      <c r="E4" s="411"/>
      <c r="F4" s="411"/>
      <c r="G4" s="411"/>
      <c r="H4" s="411"/>
      <c r="I4" s="411"/>
      <c r="J4" s="411"/>
      <c r="K4" s="412"/>
      <c r="L4" s="87"/>
    </row>
    <row r="5" spans="1:62" s="30" customFormat="1" ht="24.75" customHeight="1" x14ac:dyDescent="0.2">
      <c r="A5" s="236"/>
      <c r="B5" s="443" t="s">
        <v>284</v>
      </c>
      <c r="C5" s="444"/>
      <c r="D5" s="444"/>
      <c r="E5" s="444"/>
      <c r="F5" s="444"/>
      <c r="G5" s="444"/>
      <c r="H5" s="444"/>
      <c r="I5" s="444"/>
      <c r="J5" s="444"/>
      <c r="K5" s="445"/>
      <c r="L5" s="92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2" s="30" customFormat="1" ht="2.4500000000000002" customHeight="1" x14ac:dyDescent="0.2">
      <c r="A6" s="89"/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2" s="30" customFormat="1" ht="35.25" customHeight="1" x14ac:dyDescent="0.2">
      <c r="A7" s="89"/>
      <c r="B7" s="451"/>
      <c r="C7" s="452"/>
      <c r="D7" s="452"/>
      <c r="E7" s="453"/>
      <c r="F7" s="237"/>
      <c r="G7" s="245"/>
      <c r="H7" s="237"/>
      <c r="I7" s="245"/>
      <c r="J7" s="237"/>
      <c r="K7" s="246"/>
      <c r="L7" s="9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2" s="30" customFormat="1" ht="10.5" customHeight="1" x14ac:dyDescent="0.2">
      <c r="A8" s="89"/>
      <c r="B8" s="430" t="s">
        <v>216</v>
      </c>
      <c r="C8" s="431"/>
      <c r="D8" s="431"/>
      <c r="E8" s="431"/>
      <c r="F8" s="238"/>
      <c r="G8" s="120" t="s">
        <v>217</v>
      </c>
      <c r="H8" s="238"/>
      <c r="I8" s="120" t="s">
        <v>218</v>
      </c>
      <c r="J8" s="238"/>
      <c r="K8" s="121" t="s">
        <v>219</v>
      </c>
      <c r="L8" s="9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s="30" customFormat="1" ht="31.5" customHeight="1" x14ac:dyDescent="0.2">
      <c r="A9" s="89"/>
      <c r="B9" s="454"/>
      <c r="C9" s="455"/>
      <c r="D9" s="455"/>
      <c r="E9" s="455"/>
      <c r="F9" s="455"/>
      <c r="G9" s="238"/>
      <c r="H9" s="457"/>
      <c r="I9" s="457"/>
      <c r="J9" s="457"/>
      <c r="K9" s="479"/>
      <c r="L9" s="9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</row>
    <row r="10" spans="1:62" s="30" customFormat="1" ht="10.5" customHeight="1" x14ac:dyDescent="0.2">
      <c r="A10" s="89"/>
      <c r="B10" s="432" t="s">
        <v>220</v>
      </c>
      <c r="C10" s="433"/>
      <c r="D10" s="433"/>
      <c r="E10" s="433"/>
      <c r="F10" s="238"/>
      <c r="G10" s="308"/>
      <c r="H10" s="459" t="s">
        <v>285</v>
      </c>
      <c r="I10" s="459"/>
      <c r="J10" s="459"/>
      <c r="K10" s="480"/>
      <c r="L10" s="8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1:62" s="30" customFormat="1" ht="30" customHeight="1" x14ac:dyDescent="0.2">
      <c r="A11" s="89"/>
      <c r="B11" s="456"/>
      <c r="C11" s="457"/>
      <c r="D11" s="457"/>
      <c r="E11" s="457"/>
      <c r="F11" s="457"/>
      <c r="G11" s="238"/>
      <c r="H11" s="457"/>
      <c r="I11" s="457"/>
      <c r="J11" s="457"/>
      <c r="K11" s="479"/>
      <c r="L11" s="9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s="30" customFormat="1" ht="10.5" customHeight="1" x14ac:dyDescent="0.2">
      <c r="A12" s="89"/>
      <c r="B12" s="458" t="s">
        <v>221</v>
      </c>
      <c r="C12" s="459"/>
      <c r="D12" s="459"/>
      <c r="E12" s="459"/>
      <c r="F12" s="459"/>
      <c r="G12" s="308"/>
      <c r="H12" s="459" t="s">
        <v>251</v>
      </c>
      <c r="I12" s="459"/>
      <c r="J12" s="459"/>
      <c r="K12" s="480"/>
      <c r="L12" s="9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1:62" s="30" customFormat="1" ht="30" customHeight="1" x14ac:dyDescent="0.2">
      <c r="A13" s="89"/>
      <c r="B13" s="456"/>
      <c r="C13" s="457"/>
      <c r="D13" s="457"/>
      <c r="E13" s="457"/>
      <c r="F13" s="457"/>
      <c r="G13" s="238"/>
      <c r="H13" s="495"/>
      <c r="I13" s="495"/>
      <c r="J13" s="495"/>
      <c r="K13" s="496"/>
      <c r="L13" s="9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</row>
    <row r="14" spans="1:62" s="30" customFormat="1" ht="10.5" customHeight="1" x14ac:dyDescent="0.2">
      <c r="A14" s="89"/>
      <c r="B14" s="486" t="s">
        <v>286</v>
      </c>
      <c r="C14" s="487"/>
      <c r="D14" s="487"/>
      <c r="E14" s="487"/>
      <c r="F14" s="487"/>
      <c r="G14" s="309"/>
      <c r="H14" s="487" t="s">
        <v>222</v>
      </c>
      <c r="I14" s="487"/>
      <c r="J14" s="487"/>
      <c r="K14" s="494"/>
      <c r="L14" s="9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</row>
    <row r="15" spans="1:62" ht="2.4500000000000002" customHeight="1" x14ac:dyDescent="0.2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7"/>
    </row>
    <row r="16" spans="1:62" ht="24" customHeight="1" x14ac:dyDescent="0.2">
      <c r="A16" s="87"/>
      <c r="B16" s="416" t="s">
        <v>225</v>
      </c>
      <c r="C16" s="417"/>
      <c r="D16" s="417"/>
      <c r="E16" s="417"/>
      <c r="F16" s="418"/>
      <c r="G16" s="446" t="s">
        <v>17</v>
      </c>
      <c r="H16" s="447"/>
      <c r="I16" s="447"/>
      <c r="J16" s="447"/>
      <c r="K16" s="448"/>
      <c r="L16" s="118"/>
    </row>
    <row r="17" spans="1:12" s="30" customFormat="1" ht="30" customHeight="1" x14ac:dyDescent="0.2">
      <c r="A17" s="89"/>
      <c r="B17" s="419"/>
      <c r="C17" s="420"/>
      <c r="D17" s="420"/>
      <c r="E17" s="420"/>
      <c r="F17" s="421"/>
      <c r="G17" s="51" t="s">
        <v>280</v>
      </c>
      <c r="H17" s="51" t="s">
        <v>281</v>
      </c>
      <c r="I17" s="51" t="s">
        <v>282</v>
      </c>
      <c r="J17" s="51" t="s">
        <v>283</v>
      </c>
      <c r="K17" s="449" t="s">
        <v>71</v>
      </c>
      <c r="L17" s="89"/>
    </row>
    <row r="18" spans="1:12" ht="106.5" customHeight="1" x14ac:dyDescent="0.2">
      <c r="A18" s="87"/>
      <c r="B18" s="427"/>
      <c r="C18" s="428"/>
      <c r="D18" s="428"/>
      <c r="E18" s="428"/>
      <c r="F18" s="429"/>
      <c r="G18" s="52" t="s">
        <v>223</v>
      </c>
      <c r="H18" s="400"/>
      <c r="I18" s="400"/>
      <c r="J18" s="400"/>
      <c r="K18" s="450"/>
      <c r="L18" s="119"/>
    </row>
    <row r="19" spans="1:12" ht="27" customHeight="1" x14ac:dyDescent="0.2">
      <c r="A19" s="87"/>
      <c r="B19" s="413" t="s">
        <v>15</v>
      </c>
      <c r="C19" s="414"/>
      <c r="D19" s="33"/>
      <c r="E19" s="22" t="s">
        <v>16</v>
      </c>
      <c r="F19" s="32"/>
      <c r="G19" s="23"/>
      <c r="H19" s="23"/>
      <c r="I19" s="23"/>
      <c r="J19" s="23"/>
      <c r="K19" s="23"/>
      <c r="L19" s="87"/>
    </row>
    <row r="20" spans="1:12" ht="24.95" customHeight="1" x14ac:dyDescent="0.2">
      <c r="A20" s="87"/>
      <c r="B20" s="416" t="s">
        <v>224</v>
      </c>
      <c r="C20" s="417"/>
      <c r="D20" s="417"/>
      <c r="E20" s="417"/>
      <c r="F20" s="418"/>
      <c r="G20" s="422" t="s">
        <v>17</v>
      </c>
      <c r="H20" s="423"/>
      <c r="I20" s="423"/>
      <c r="J20" s="423"/>
      <c r="K20" s="424"/>
      <c r="L20" s="87"/>
    </row>
    <row r="21" spans="1:12" s="30" customFormat="1" ht="24.95" customHeight="1" x14ac:dyDescent="0.2">
      <c r="A21" s="89"/>
      <c r="B21" s="419"/>
      <c r="C21" s="420"/>
      <c r="D21" s="420"/>
      <c r="E21" s="420"/>
      <c r="F21" s="421"/>
      <c r="G21" s="51" t="s">
        <v>280</v>
      </c>
      <c r="H21" s="51" t="s">
        <v>281</v>
      </c>
      <c r="I21" s="51" t="s">
        <v>282</v>
      </c>
      <c r="J21" s="51" t="s">
        <v>283</v>
      </c>
      <c r="K21" s="425" t="s">
        <v>71</v>
      </c>
      <c r="L21" s="89"/>
    </row>
    <row r="22" spans="1:12" ht="107.25" customHeight="1" x14ac:dyDescent="0.2">
      <c r="A22" s="87"/>
      <c r="B22" s="427"/>
      <c r="C22" s="428"/>
      <c r="D22" s="428"/>
      <c r="E22" s="428"/>
      <c r="F22" s="429"/>
      <c r="G22" s="52" t="s">
        <v>223</v>
      </c>
      <c r="H22" s="400"/>
      <c r="I22" s="400"/>
      <c r="J22" s="400"/>
      <c r="K22" s="426"/>
      <c r="L22" s="87"/>
    </row>
    <row r="23" spans="1:12" ht="24.95" customHeight="1" x14ac:dyDescent="0.2">
      <c r="A23" s="87"/>
      <c r="B23" s="413" t="s">
        <v>15</v>
      </c>
      <c r="C23" s="414"/>
      <c r="D23" s="33"/>
      <c r="E23" s="22" t="s">
        <v>16</v>
      </c>
      <c r="F23" s="32"/>
      <c r="G23" s="23"/>
      <c r="H23" s="23"/>
      <c r="I23" s="23"/>
      <c r="J23" s="23"/>
      <c r="K23" s="83"/>
      <c r="L23" s="87"/>
    </row>
    <row r="24" spans="1:12" ht="24.95" customHeight="1" x14ac:dyDescent="0.2">
      <c r="A24" s="87"/>
      <c r="B24" s="416" t="s">
        <v>226</v>
      </c>
      <c r="C24" s="417"/>
      <c r="D24" s="417"/>
      <c r="E24" s="417"/>
      <c r="F24" s="418"/>
      <c r="G24" s="422" t="s">
        <v>17</v>
      </c>
      <c r="H24" s="423"/>
      <c r="I24" s="423"/>
      <c r="J24" s="423"/>
      <c r="K24" s="424"/>
      <c r="L24" s="87"/>
    </row>
    <row r="25" spans="1:12" s="30" customFormat="1" ht="30" customHeight="1" x14ac:dyDescent="0.2">
      <c r="A25" s="89"/>
      <c r="B25" s="419"/>
      <c r="C25" s="420"/>
      <c r="D25" s="420"/>
      <c r="E25" s="420"/>
      <c r="F25" s="421"/>
      <c r="G25" s="51" t="s">
        <v>280</v>
      </c>
      <c r="H25" s="51" t="s">
        <v>281</v>
      </c>
      <c r="I25" s="51" t="s">
        <v>282</v>
      </c>
      <c r="J25" s="51" t="s">
        <v>283</v>
      </c>
      <c r="K25" s="425" t="s">
        <v>71</v>
      </c>
      <c r="L25" s="89"/>
    </row>
    <row r="26" spans="1:12" ht="107.25" customHeight="1" x14ac:dyDescent="0.2">
      <c r="A26" s="87"/>
      <c r="B26" s="427"/>
      <c r="C26" s="428"/>
      <c r="D26" s="428"/>
      <c r="E26" s="428"/>
      <c r="F26" s="429"/>
      <c r="G26" s="52" t="s">
        <v>223</v>
      </c>
      <c r="H26" s="400"/>
      <c r="I26" s="400"/>
      <c r="J26" s="400"/>
      <c r="K26" s="426"/>
      <c r="L26" s="119"/>
    </row>
    <row r="27" spans="1:12" ht="24.95" customHeight="1" x14ac:dyDescent="0.2">
      <c r="A27" s="87"/>
      <c r="B27" s="413" t="s">
        <v>15</v>
      </c>
      <c r="C27" s="414"/>
      <c r="D27" s="33"/>
      <c r="E27" s="22" t="s">
        <v>16</v>
      </c>
      <c r="F27" s="32"/>
      <c r="G27" s="23"/>
      <c r="H27" s="23"/>
      <c r="I27" s="23"/>
      <c r="J27" s="23"/>
      <c r="K27" s="23"/>
      <c r="L27" s="87"/>
    </row>
    <row r="28" spans="1:12" ht="24.95" customHeight="1" x14ac:dyDescent="0.2">
      <c r="A28" s="87"/>
      <c r="B28" s="416" t="s">
        <v>227</v>
      </c>
      <c r="C28" s="417"/>
      <c r="D28" s="417"/>
      <c r="E28" s="417"/>
      <c r="F28" s="418"/>
      <c r="G28" s="422" t="s">
        <v>17</v>
      </c>
      <c r="H28" s="423"/>
      <c r="I28" s="423"/>
      <c r="J28" s="423"/>
      <c r="K28" s="424"/>
      <c r="L28" s="87"/>
    </row>
    <row r="29" spans="1:12" s="30" customFormat="1" ht="30" customHeight="1" x14ac:dyDescent="0.2">
      <c r="A29" s="89"/>
      <c r="B29" s="419"/>
      <c r="C29" s="420"/>
      <c r="D29" s="420"/>
      <c r="E29" s="420"/>
      <c r="F29" s="421"/>
      <c r="G29" s="51" t="s">
        <v>280</v>
      </c>
      <c r="H29" s="51" t="s">
        <v>281</v>
      </c>
      <c r="I29" s="51" t="s">
        <v>282</v>
      </c>
      <c r="J29" s="51" t="s">
        <v>283</v>
      </c>
      <c r="K29" s="425" t="s">
        <v>71</v>
      </c>
      <c r="L29" s="89"/>
    </row>
    <row r="30" spans="1:12" ht="107.25" customHeight="1" x14ac:dyDescent="0.2">
      <c r="A30" s="87"/>
      <c r="B30" s="427"/>
      <c r="C30" s="428"/>
      <c r="D30" s="428"/>
      <c r="E30" s="428"/>
      <c r="F30" s="429"/>
      <c r="G30" s="52" t="s">
        <v>223</v>
      </c>
      <c r="H30" s="400"/>
      <c r="I30" s="400"/>
      <c r="J30" s="400"/>
      <c r="K30" s="426"/>
      <c r="L30" s="87"/>
    </row>
    <row r="31" spans="1:12" ht="24.95" customHeight="1" x14ac:dyDescent="0.2">
      <c r="A31" s="87"/>
      <c r="B31" s="413" t="s">
        <v>15</v>
      </c>
      <c r="C31" s="414"/>
      <c r="D31" s="33"/>
      <c r="E31" s="22" t="s">
        <v>16</v>
      </c>
      <c r="F31" s="32"/>
      <c r="G31" s="23"/>
      <c r="H31" s="23"/>
      <c r="I31" s="23"/>
      <c r="J31" s="23"/>
      <c r="K31" s="83"/>
      <c r="L31" s="87"/>
    </row>
    <row r="32" spans="1:12" ht="24.95" customHeight="1" x14ac:dyDescent="0.2">
      <c r="A32" s="87"/>
      <c r="B32" s="416" t="s">
        <v>228</v>
      </c>
      <c r="C32" s="417"/>
      <c r="D32" s="417"/>
      <c r="E32" s="417"/>
      <c r="F32" s="418"/>
      <c r="G32" s="422" t="s">
        <v>17</v>
      </c>
      <c r="H32" s="423"/>
      <c r="I32" s="423"/>
      <c r="J32" s="423"/>
      <c r="K32" s="424"/>
      <c r="L32" s="87"/>
    </row>
    <row r="33" spans="1:12" s="30" customFormat="1" ht="30" customHeight="1" x14ac:dyDescent="0.2">
      <c r="A33" s="89"/>
      <c r="B33" s="419"/>
      <c r="C33" s="420"/>
      <c r="D33" s="420"/>
      <c r="E33" s="420"/>
      <c r="F33" s="421"/>
      <c r="G33" s="51" t="s">
        <v>280</v>
      </c>
      <c r="H33" s="51" t="s">
        <v>281</v>
      </c>
      <c r="I33" s="51" t="s">
        <v>282</v>
      </c>
      <c r="J33" s="51" t="s">
        <v>283</v>
      </c>
      <c r="K33" s="425" t="s">
        <v>71</v>
      </c>
      <c r="L33" s="89"/>
    </row>
    <row r="34" spans="1:12" ht="107.25" customHeight="1" x14ac:dyDescent="0.2">
      <c r="A34" s="87"/>
      <c r="B34" s="427"/>
      <c r="C34" s="428"/>
      <c r="D34" s="428"/>
      <c r="E34" s="428"/>
      <c r="F34" s="429"/>
      <c r="G34" s="52" t="s">
        <v>223</v>
      </c>
      <c r="H34" s="400"/>
      <c r="I34" s="400"/>
      <c r="J34" s="400"/>
      <c r="K34" s="426"/>
      <c r="L34" s="119"/>
    </row>
    <row r="35" spans="1:12" ht="24.95" customHeight="1" x14ac:dyDescent="0.2">
      <c r="A35" s="87"/>
      <c r="B35" s="413" t="s">
        <v>15</v>
      </c>
      <c r="C35" s="414"/>
      <c r="D35" s="33"/>
      <c r="E35" s="22" t="s">
        <v>16</v>
      </c>
      <c r="F35" s="32"/>
      <c r="G35" s="23"/>
      <c r="H35" s="23"/>
      <c r="I35" s="23"/>
      <c r="J35" s="23"/>
      <c r="K35" s="23"/>
      <c r="L35" s="87"/>
    </row>
    <row r="36" spans="1:12" ht="24.95" customHeight="1" x14ac:dyDescent="0.2">
      <c r="A36" s="87"/>
      <c r="B36" s="416" t="s">
        <v>261</v>
      </c>
      <c r="C36" s="417"/>
      <c r="D36" s="417"/>
      <c r="E36" s="417"/>
      <c r="F36" s="418"/>
      <c r="G36" s="422" t="s">
        <v>17</v>
      </c>
      <c r="H36" s="423"/>
      <c r="I36" s="423"/>
      <c r="J36" s="423"/>
      <c r="K36" s="424"/>
      <c r="L36" s="87"/>
    </row>
    <row r="37" spans="1:12" s="30" customFormat="1" ht="30" customHeight="1" x14ac:dyDescent="0.2">
      <c r="A37" s="89"/>
      <c r="B37" s="419"/>
      <c r="C37" s="420"/>
      <c r="D37" s="420"/>
      <c r="E37" s="420"/>
      <c r="F37" s="421"/>
      <c r="G37" s="51" t="s">
        <v>280</v>
      </c>
      <c r="H37" s="51" t="s">
        <v>281</v>
      </c>
      <c r="I37" s="51" t="s">
        <v>282</v>
      </c>
      <c r="J37" s="51" t="s">
        <v>283</v>
      </c>
      <c r="K37" s="425" t="s">
        <v>71</v>
      </c>
      <c r="L37" s="89"/>
    </row>
    <row r="38" spans="1:12" ht="107.25" customHeight="1" x14ac:dyDescent="0.2">
      <c r="A38" s="87"/>
      <c r="B38" s="427"/>
      <c r="C38" s="428"/>
      <c r="D38" s="428"/>
      <c r="E38" s="428"/>
      <c r="F38" s="429"/>
      <c r="G38" s="52" t="s">
        <v>223</v>
      </c>
      <c r="H38" s="401"/>
      <c r="I38" s="401"/>
      <c r="J38" s="401"/>
      <c r="K38" s="426"/>
      <c r="L38" s="119"/>
    </row>
    <row r="39" spans="1:12" ht="24.95" customHeight="1" x14ac:dyDescent="0.2">
      <c r="A39" s="87"/>
      <c r="B39" s="413" t="s">
        <v>15</v>
      </c>
      <c r="C39" s="414"/>
      <c r="D39" s="33"/>
      <c r="E39" s="22" t="s">
        <v>16</v>
      </c>
      <c r="F39" s="32"/>
      <c r="G39" s="24"/>
      <c r="H39" s="24"/>
      <c r="I39" s="24"/>
      <c r="J39" s="24"/>
      <c r="K39" s="23"/>
      <c r="L39" s="87"/>
    </row>
    <row r="40" spans="1:12" ht="24.95" customHeight="1" x14ac:dyDescent="0.2">
      <c r="A40" s="87"/>
      <c r="B40" s="416" t="s">
        <v>262</v>
      </c>
      <c r="C40" s="417"/>
      <c r="D40" s="417"/>
      <c r="E40" s="417"/>
      <c r="F40" s="418"/>
      <c r="G40" s="422" t="s">
        <v>17</v>
      </c>
      <c r="H40" s="423"/>
      <c r="I40" s="423"/>
      <c r="J40" s="423"/>
      <c r="K40" s="424"/>
      <c r="L40" s="87"/>
    </row>
    <row r="41" spans="1:12" s="30" customFormat="1" ht="30" customHeight="1" x14ac:dyDescent="0.2">
      <c r="A41" s="89"/>
      <c r="B41" s="419"/>
      <c r="C41" s="420"/>
      <c r="D41" s="420"/>
      <c r="E41" s="420"/>
      <c r="F41" s="421"/>
      <c r="G41" s="51" t="s">
        <v>280</v>
      </c>
      <c r="H41" s="51" t="s">
        <v>281</v>
      </c>
      <c r="I41" s="51" t="s">
        <v>282</v>
      </c>
      <c r="J41" s="51" t="s">
        <v>283</v>
      </c>
      <c r="K41" s="425" t="s">
        <v>71</v>
      </c>
      <c r="L41" s="89"/>
    </row>
    <row r="42" spans="1:12" ht="107.25" customHeight="1" x14ac:dyDescent="0.2">
      <c r="A42" s="87"/>
      <c r="B42" s="427"/>
      <c r="C42" s="428"/>
      <c r="D42" s="428"/>
      <c r="E42" s="428"/>
      <c r="F42" s="429"/>
      <c r="G42" s="52" t="s">
        <v>223</v>
      </c>
      <c r="H42" s="401"/>
      <c r="I42" s="401"/>
      <c r="J42" s="401"/>
      <c r="K42" s="426"/>
      <c r="L42" s="119"/>
    </row>
    <row r="43" spans="1:12" ht="24.95" customHeight="1" x14ac:dyDescent="0.2">
      <c r="A43" s="87"/>
      <c r="B43" s="413" t="s">
        <v>15</v>
      </c>
      <c r="C43" s="414"/>
      <c r="D43" s="33"/>
      <c r="E43" s="22" t="s">
        <v>16</v>
      </c>
      <c r="F43" s="32"/>
      <c r="G43" s="24"/>
      <c r="H43" s="24"/>
      <c r="I43" s="24"/>
      <c r="J43" s="24"/>
      <c r="K43" s="23"/>
      <c r="L43" s="87"/>
    </row>
    <row r="44" spans="1:12" ht="3" customHeight="1" x14ac:dyDescent="0.2">
      <c r="A44" s="87"/>
      <c r="B44" s="93"/>
      <c r="C44" s="94"/>
      <c r="D44" s="95"/>
      <c r="E44" s="96"/>
      <c r="F44" s="97"/>
      <c r="G44" s="98"/>
      <c r="H44" s="98"/>
      <c r="I44" s="98"/>
      <c r="J44" s="98"/>
      <c r="K44" s="88"/>
      <c r="L44" s="87"/>
    </row>
    <row r="45" spans="1:12" s="87" customFormat="1" ht="25.5" customHeight="1" x14ac:dyDescent="0.2">
      <c r="B45" s="99" t="s">
        <v>35</v>
      </c>
      <c r="C45" s="415">
        <f>'tablas de calculo'!AE1</f>
        <v>0</v>
      </c>
      <c r="D45" s="415"/>
      <c r="E45" s="310">
        <f>SUM(F19,F23,F27,F31,F35,F39,F43)</f>
        <v>0</v>
      </c>
      <c r="F45" s="472"/>
      <c r="G45" s="473"/>
      <c r="H45" s="474"/>
      <c r="I45" s="103"/>
      <c r="J45" s="103"/>
      <c r="K45" s="103"/>
    </row>
    <row r="46" spans="1:12" s="87" customFormat="1" ht="25.5" customHeight="1" x14ac:dyDescent="0.2">
      <c r="B46" s="99" t="s">
        <v>36</v>
      </c>
      <c r="C46" s="415">
        <f>'tablas de calculo'!AE2</f>
        <v>0</v>
      </c>
      <c r="D46" s="415"/>
      <c r="E46" s="104"/>
      <c r="F46" s="483"/>
      <c r="G46" s="484"/>
      <c r="H46" s="485"/>
      <c r="I46" s="103"/>
      <c r="J46" s="103"/>
      <c r="K46" s="103"/>
    </row>
    <row r="47" spans="1:12" s="87" customFormat="1" ht="25.5" customHeight="1" x14ac:dyDescent="0.2">
      <c r="B47" s="99" t="s">
        <v>37</v>
      </c>
      <c r="C47" s="415">
        <f>'tablas de calculo'!AE3</f>
        <v>0</v>
      </c>
      <c r="D47" s="415"/>
      <c r="E47" s="104"/>
      <c r="F47" s="483"/>
      <c r="G47" s="484"/>
      <c r="H47" s="485"/>
      <c r="I47" s="103"/>
      <c r="J47" s="103"/>
      <c r="K47" s="103"/>
    </row>
    <row r="48" spans="1:12" s="87" customFormat="1" ht="25.5" customHeight="1" x14ac:dyDescent="0.2">
      <c r="B48" s="99" t="s">
        <v>149</v>
      </c>
      <c r="C48" s="415">
        <f>'tablas de calculo'!AE4</f>
        <v>0</v>
      </c>
      <c r="D48" s="415"/>
      <c r="E48" s="104"/>
      <c r="F48" s="483"/>
      <c r="G48" s="484"/>
      <c r="H48" s="485"/>
      <c r="I48" s="103"/>
      <c r="J48" s="103"/>
      <c r="K48" s="103"/>
    </row>
    <row r="49" spans="1:12" s="87" customFormat="1" ht="25.5" customHeight="1" x14ac:dyDescent="0.2">
      <c r="B49" s="99" t="s">
        <v>150</v>
      </c>
      <c r="C49" s="415">
        <f>'tablas de calculo'!AE5</f>
        <v>0</v>
      </c>
      <c r="D49" s="415"/>
      <c r="E49" s="104"/>
      <c r="F49" s="475"/>
      <c r="G49" s="476"/>
      <c r="H49" s="477"/>
      <c r="I49" s="103"/>
      <c r="J49" s="103"/>
      <c r="K49" s="103"/>
    </row>
    <row r="50" spans="1:12" s="87" customFormat="1" ht="25.5" customHeight="1" x14ac:dyDescent="0.2">
      <c r="B50" s="99" t="s">
        <v>263</v>
      </c>
      <c r="C50" s="415">
        <f>'tablas de calculo'!AE6</f>
        <v>0</v>
      </c>
      <c r="D50" s="415"/>
      <c r="E50" s="105"/>
      <c r="F50" s="466" t="s">
        <v>229</v>
      </c>
      <c r="G50" s="466"/>
      <c r="H50" s="466"/>
      <c r="I50" s="103"/>
      <c r="J50" s="103"/>
      <c r="K50" s="103"/>
    </row>
    <row r="51" spans="1:12" s="84" customFormat="1" ht="25.5" customHeight="1" thickBot="1" x14ac:dyDescent="0.25">
      <c r="A51" s="100"/>
      <c r="B51" s="99" t="s">
        <v>264</v>
      </c>
      <c r="C51" s="468">
        <f>'tablas de calculo'!AE7</f>
        <v>0</v>
      </c>
      <c r="D51" s="468"/>
      <c r="E51" s="105"/>
      <c r="F51" s="472"/>
      <c r="G51" s="473"/>
      <c r="H51" s="474"/>
      <c r="I51" s="131"/>
      <c r="J51" s="488"/>
      <c r="K51" s="489"/>
      <c r="L51" s="490"/>
    </row>
    <row r="52" spans="1:12" s="84" customFormat="1" ht="36" customHeight="1" x14ac:dyDescent="0.2">
      <c r="A52" s="100"/>
      <c r="B52" s="101" t="s">
        <v>5</v>
      </c>
      <c r="C52" s="478" t="str">
        <f>'tablas de calculo'!AE10</f>
        <v>Verifique la suma en la ponderación</v>
      </c>
      <c r="D52" s="478"/>
      <c r="E52" s="105"/>
      <c r="F52" s="475"/>
      <c r="G52" s="476"/>
      <c r="H52" s="477"/>
      <c r="I52" s="131"/>
      <c r="J52" s="491"/>
      <c r="K52" s="492"/>
      <c r="L52" s="493"/>
    </row>
    <row r="53" spans="1:12" s="84" customFormat="1" x14ac:dyDescent="0.2">
      <c r="A53" s="100"/>
      <c r="B53" s="467" t="s">
        <v>6</v>
      </c>
      <c r="C53" s="469" t="str">
        <f>'tablas de calculo'!AE12</f>
        <v>Aplique la evaluación</v>
      </c>
      <c r="D53" s="469"/>
      <c r="E53" s="88"/>
      <c r="F53" s="470" t="s">
        <v>256</v>
      </c>
      <c r="G53" s="470"/>
      <c r="H53" s="470"/>
      <c r="I53" s="131"/>
      <c r="J53" s="471" t="s">
        <v>28</v>
      </c>
      <c r="K53" s="471"/>
      <c r="L53" s="114"/>
    </row>
    <row r="54" spans="1:12" s="84" customFormat="1" ht="14.25" customHeight="1" x14ac:dyDescent="0.2">
      <c r="A54" s="100"/>
      <c r="B54" s="467"/>
      <c r="C54" s="469"/>
      <c r="D54" s="469"/>
      <c r="E54" s="117"/>
      <c r="F54" s="108"/>
      <c r="G54" s="108"/>
      <c r="H54" s="103"/>
      <c r="I54" s="100"/>
      <c r="J54" s="115"/>
      <c r="K54" s="115"/>
      <c r="L54" s="116"/>
    </row>
    <row r="55" spans="1:12" s="84" customFormat="1" ht="24.95" customHeight="1" x14ac:dyDescent="0.2">
      <c r="A55" s="100"/>
      <c r="B55" s="102"/>
      <c r="C55" s="109"/>
      <c r="D55" s="109"/>
      <c r="E55" s="481"/>
      <c r="F55" s="482"/>
      <c r="G55" s="106"/>
      <c r="H55" s="244"/>
      <c r="I55" s="107"/>
      <c r="J55" s="106"/>
      <c r="K55" s="106"/>
      <c r="L55" s="100"/>
    </row>
    <row r="56" spans="1:12" s="84" customFormat="1" ht="12.75" customHeight="1" x14ac:dyDescent="0.2">
      <c r="A56" s="100"/>
      <c r="B56" s="102"/>
      <c r="C56" s="109"/>
      <c r="D56" s="106"/>
      <c r="E56" s="466" t="s">
        <v>230</v>
      </c>
      <c r="F56" s="466"/>
      <c r="G56" s="106"/>
      <c r="H56" s="111" t="s">
        <v>231</v>
      </c>
      <c r="I56" s="103"/>
      <c r="J56" s="103"/>
      <c r="K56" s="108"/>
      <c r="L56" s="100"/>
    </row>
    <row r="57" spans="1:12" s="84" customFormat="1" ht="10.5" customHeight="1" x14ac:dyDescent="0.2">
      <c r="A57" s="100"/>
      <c r="B57" s="103"/>
      <c r="C57" s="103"/>
      <c r="D57" s="103"/>
      <c r="E57" s="106"/>
      <c r="F57" s="106"/>
      <c r="G57" s="106"/>
      <c r="H57" s="103"/>
      <c r="I57" s="108"/>
      <c r="J57" s="108"/>
      <c r="K57" s="108"/>
      <c r="L57" s="100"/>
    </row>
    <row r="58" spans="1:12" s="84" customFormat="1" ht="3" customHeight="1" x14ac:dyDescent="0.2">
      <c r="A58" s="100"/>
      <c r="B58" s="103"/>
      <c r="C58" s="103"/>
      <c r="D58" s="103"/>
      <c r="E58" s="112"/>
      <c r="F58" s="113"/>
      <c r="G58" s="113"/>
      <c r="H58" s="103"/>
      <c r="I58" s="108"/>
      <c r="J58" s="108"/>
      <c r="K58" s="108"/>
      <c r="L58" s="100"/>
    </row>
    <row r="59" spans="1:12" s="85" customFormat="1" ht="15" x14ac:dyDescent="0.25">
      <c r="A59" s="122"/>
      <c r="B59" s="460" t="s">
        <v>61</v>
      </c>
      <c r="C59" s="460"/>
      <c r="D59" s="460"/>
      <c r="E59" s="460"/>
      <c r="F59" s="460"/>
      <c r="G59" s="460"/>
      <c r="H59" s="460"/>
      <c r="I59" s="460"/>
      <c r="J59" s="460"/>
      <c r="K59" s="460"/>
      <c r="L59" s="122"/>
    </row>
    <row r="60" spans="1:12" s="85" customFormat="1" ht="12.75" customHeight="1" x14ac:dyDescent="0.2">
      <c r="A60" s="122"/>
      <c r="B60" s="404"/>
      <c r="C60" s="405"/>
      <c r="D60" s="406"/>
      <c r="E60" s="438" t="s">
        <v>124</v>
      </c>
      <c r="F60" s="439"/>
      <c r="G60" s="439"/>
      <c r="H60" s="439"/>
      <c r="I60" s="439"/>
      <c r="J60" s="439"/>
      <c r="K60" s="440"/>
      <c r="L60" s="122"/>
    </row>
    <row r="61" spans="1:12" s="85" customFormat="1" ht="12.75" customHeight="1" x14ac:dyDescent="0.2">
      <c r="A61" s="122"/>
      <c r="B61" s="407"/>
      <c r="C61" s="408"/>
      <c r="D61" s="409"/>
      <c r="E61" s="438"/>
      <c r="F61" s="441"/>
      <c r="G61" s="441"/>
      <c r="H61" s="441"/>
      <c r="I61" s="441"/>
      <c r="J61" s="441"/>
      <c r="K61" s="442"/>
      <c r="L61" s="122"/>
    </row>
    <row r="62" spans="1:12" s="85" customFormat="1" ht="14.45" customHeight="1" x14ac:dyDescent="0.2">
      <c r="A62" s="122"/>
      <c r="B62" s="463"/>
      <c r="C62" s="464"/>
      <c r="D62" s="465"/>
      <c r="E62" s="438" t="s">
        <v>124</v>
      </c>
      <c r="F62" s="434"/>
      <c r="G62" s="434"/>
      <c r="H62" s="434"/>
      <c r="I62" s="434"/>
      <c r="J62" s="434"/>
      <c r="K62" s="435"/>
      <c r="L62" s="122"/>
    </row>
    <row r="63" spans="1:12" s="85" customFormat="1" ht="14.45" customHeight="1" x14ac:dyDescent="0.2">
      <c r="A63" s="122"/>
      <c r="B63" s="407"/>
      <c r="C63" s="408"/>
      <c r="D63" s="409"/>
      <c r="E63" s="438"/>
      <c r="F63" s="436"/>
      <c r="G63" s="436"/>
      <c r="H63" s="436"/>
      <c r="I63" s="436"/>
      <c r="J63" s="436"/>
      <c r="K63" s="437"/>
      <c r="L63" s="122"/>
    </row>
    <row r="64" spans="1:12" s="85" customFormat="1" ht="14.45" customHeight="1" x14ac:dyDescent="0.2">
      <c r="A64" s="122"/>
      <c r="B64" s="463"/>
      <c r="C64" s="464"/>
      <c r="D64" s="465"/>
      <c r="E64" s="438" t="s">
        <v>124</v>
      </c>
      <c r="F64" s="434"/>
      <c r="G64" s="434"/>
      <c r="H64" s="434"/>
      <c r="I64" s="434"/>
      <c r="J64" s="434"/>
      <c r="K64" s="435"/>
      <c r="L64" s="122"/>
    </row>
    <row r="65" spans="1:12" s="85" customFormat="1" ht="14.45" customHeight="1" x14ac:dyDescent="0.2">
      <c r="A65" s="122"/>
      <c r="B65" s="407"/>
      <c r="C65" s="408"/>
      <c r="D65" s="409"/>
      <c r="E65" s="438"/>
      <c r="F65" s="436"/>
      <c r="G65" s="436"/>
      <c r="H65" s="436"/>
      <c r="I65" s="436"/>
      <c r="J65" s="436"/>
      <c r="K65" s="437"/>
      <c r="L65" s="122"/>
    </row>
    <row r="66" spans="1:12" s="85" customFormat="1" ht="14.45" customHeight="1" x14ac:dyDescent="0.2">
      <c r="A66" s="122"/>
      <c r="B66" s="463"/>
      <c r="C66" s="464"/>
      <c r="D66" s="465"/>
      <c r="E66" s="438" t="s">
        <v>124</v>
      </c>
      <c r="F66" s="434"/>
      <c r="G66" s="434"/>
      <c r="H66" s="434"/>
      <c r="I66" s="434"/>
      <c r="J66" s="434"/>
      <c r="K66" s="435"/>
      <c r="L66" s="122"/>
    </row>
    <row r="67" spans="1:12" s="85" customFormat="1" ht="14.45" customHeight="1" x14ac:dyDescent="0.2">
      <c r="A67" s="122"/>
      <c r="B67" s="407"/>
      <c r="C67" s="408"/>
      <c r="D67" s="409"/>
      <c r="E67" s="438"/>
      <c r="F67" s="436"/>
      <c r="G67" s="436"/>
      <c r="H67" s="436"/>
      <c r="I67" s="436"/>
      <c r="J67" s="436"/>
      <c r="K67" s="437"/>
      <c r="L67" s="122"/>
    </row>
    <row r="68" spans="1:12" s="85" customFormat="1" ht="14.45" customHeight="1" x14ac:dyDescent="0.2">
      <c r="A68" s="122"/>
      <c r="B68" s="463"/>
      <c r="C68" s="464"/>
      <c r="D68" s="465"/>
      <c r="E68" s="438" t="s">
        <v>124</v>
      </c>
      <c r="F68" s="434"/>
      <c r="G68" s="434"/>
      <c r="H68" s="434"/>
      <c r="I68" s="434"/>
      <c r="J68" s="434"/>
      <c r="K68" s="435"/>
      <c r="L68" s="122"/>
    </row>
    <row r="69" spans="1:12" s="85" customFormat="1" ht="14.45" customHeight="1" x14ac:dyDescent="0.2">
      <c r="A69" s="122"/>
      <c r="B69" s="407"/>
      <c r="C69" s="408"/>
      <c r="D69" s="409"/>
      <c r="E69" s="438"/>
      <c r="F69" s="436"/>
      <c r="G69" s="436"/>
      <c r="H69" s="436"/>
      <c r="I69" s="436"/>
      <c r="J69" s="436"/>
      <c r="K69" s="437"/>
      <c r="L69" s="122"/>
    </row>
    <row r="70" spans="1:12" s="85" customFormat="1" ht="14.45" customHeight="1" x14ac:dyDescent="0.2">
      <c r="A70" s="122"/>
      <c r="B70" s="463"/>
      <c r="C70" s="464"/>
      <c r="D70" s="465"/>
      <c r="E70" s="438" t="s">
        <v>124</v>
      </c>
      <c r="F70" s="434"/>
      <c r="G70" s="434"/>
      <c r="H70" s="434"/>
      <c r="I70" s="434"/>
      <c r="J70" s="434"/>
      <c r="K70" s="435"/>
      <c r="L70" s="122"/>
    </row>
    <row r="71" spans="1:12" s="85" customFormat="1" ht="14.45" customHeight="1" x14ac:dyDescent="0.2">
      <c r="A71" s="122"/>
      <c r="B71" s="407"/>
      <c r="C71" s="408"/>
      <c r="D71" s="409"/>
      <c r="E71" s="438"/>
      <c r="F71" s="436"/>
      <c r="G71" s="436"/>
      <c r="H71" s="436"/>
      <c r="I71" s="436"/>
      <c r="J71" s="436"/>
      <c r="K71" s="437"/>
      <c r="L71" s="122"/>
    </row>
    <row r="72" spans="1:12" s="85" customFormat="1" ht="14.45" customHeight="1" x14ac:dyDescent="0.2">
      <c r="A72" s="122"/>
      <c r="B72" s="463"/>
      <c r="C72" s="464"/>
      <c r="D72" s="465"/>
      <c r="E72" s="438" t="s">
        <v>124</v>
      </c>
      <c r="F72" s="434"/>
      <c r="G72" s="434"/>
      <c r="H72" s="434"/>
      <c r="I72" s="434"/>
      <c r="J72" s="434"/>
      <c r="K72" s="435"/>
      <c r="L72" s="122"/>
    </row>
    <row r="73" spans="1:12" s="85" customFormat="1" ht="14.45" customHeight="1" x14ac:dyDescent="0.2">
      <c r="A73" s="122"/>
      <c r="B73" s="407"/>
      <c r="C73" s="408"/>
      <c r="D73" s="409"/>
      <c r="E73" s="438"/>
      <c r="F73" s="436"/>
      <c r="G73" s="436"/>
      <c r="H73" s="436"/>
      <c r="I73" s="436"/>
      <c r="J73" s="436"/>
      <c r="K73" s="437"/>
      <c r="L73" s="122"/>
    </row>
    <row r="74" spans="1:12" s="85" customFormat="1" x14ac:dyDescent="0.2">
      <c r="A74" s="122"/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2"/>
    </row>
    <row r="75" spans="1:12" s="85" customFormat="1" x14ac:dyDescent="0.2">
      <c r="A75" s="122"/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2"/>
    </row>
    <row r="76" spans="1:12" s="86" customFormat="1" x14ac:dyDescent="0.2">
      <c r="A76" s="123"/>
      <c r="B76" s="129" t="s">
        <v>129</v>
      </c>
      <c r="C76" s="130" t="s">
        <v>130</v>
      </c>
      <c r="D76" s="130" t="s">
        <v>131</v>
      </c>
      <c r="E76" s="130" t="s">
        <v>132</v>
      </c>
      <c r="F76" s="130" t="s">
        <v>133</v>
      </c>
      <c r="G76" s="128" t="s">
        <v>134</v>
      </c>
      <c r="H76" s="128"/>
      <c r="I76" s="128"/>
      <c r="J76" s="128"/>
      <c r="K76" s="128"/>
      <c r="L76" s="123"/>
    </row>
    <row r="77" spans="1:12" s="85" customFormat="1" ht="15" hidden="1" x14ac:dyDescent="0.2">
      <c r="B77" s="5"/>
      <c r="C77" s="4"/>
      <c r="D77" s="3"/>
      <c r="E77" s="3"/>
      <c r="F77" s="3"/>
      <c r="G77" s="3"/>
      <c r="H77" s="3"/>
      <c r="I77" s="3"/>
      <c r="J77" s="3"/>
      <c r="K77" s="3"/>
    </row>
    <row r="78" spans="1:12" s="85" customFormat="1" ht="15" hidden="1" x14ac:dyDescent="0.2">
      <c r="B78" s="5"/>
      <c r="C78" s="4"/>
      <c r="D78" s="3"/>
      <c r="E78" s="3"/>
      <c r="F78" s="3"/>
      <c r="G78" s="3"/>
      <c r="H78" s="3"/>
      <c r="I78" s="3"/>
      <c r="J78" s="3"/>
      <c r="K78" s="3"/>
    </row>
    <row r="79" spans="1:12" s="85" customFormat="1" ht="12.75" hidden="1" customHeight="1" x14ac:dyDescent="0.2">
      <c r="B79" s="5"/>
      <c r="C79" s="4"/>
      <c r="D79" s="3"/>
      <c r="E79" s="3"/>
      <c r="F79" s="3"/>
      <c r="G79" s="3"/>
      <c r="H79" s="3"/>
      <c r="I79" s="3"/>
      <c r="J79" s="3"/>
      <c r="K79" s="3"/>
    </row>
    <row r="80" spans="1:12" s="85" customFormat="1" ht="15" hidden="1" x14ac:dyDescent="0.2">
      <c r="B80" s="5"/>
      <c r="C80" s="4"/>
      <c r="D80" s="3"/>
      <c r="E80" s="3"/>
      <c r="F80" s="3"/>
      <c r="G80" s="3"/>
      <c r="H80" s="3"/>
      <c r="I80" s="3"/>
      <c r="J80" s="3"/>
      <c r="K80" s="3"/>
    </row>
    <row r="81" spans="2:11" s="85" customFormat="1" ht="15" hidden="1" x14ac:dyDescent="0.2">
      <c r="B81" s="5"/>
      <c r="C81" s="4"/>
      <c r="D81" s="3"/>
      <c r="E81" s="3"/>
      <c r="F81" s="3"/>
      <c r="G81" s="3"/>
      <c r="H81" s="3"/>
      <c r="I81" s="3"/>
      <c r="J81" s="3"/>
      <c r="K81" s="3"/>
    </row>
    <row r="82" spans="2:11" s="85" customFormat="1" ht="15" hidden="1" x14ac:dyDescent="0.2">
      <c r="B82" s="6"/>
      <c r="C82" s="7" t="s">
        <v>50</v>
      </c>
      <c r="D82" s="8"/>
      <c r="E82" s="3"/>
      <c r="F82" s="3"/>
      <c r="G82" s="3"/>
      <c r="H82" s="3"/>
      <c r="I82" s="3"/>
      <c r="J82" s="3"/>
      <c r="K82" s="3"/>
    </row>
    <row r="83" spans="2:11" s="85" customFormat="1" hidden="1" x14ac:dyDescent="0.2">
      <c r="B83" s="4"/>
      <c r="C83" s="7" t="s">
        <v>51</v>
      </c>
      <c r="D83" s="8"/>
      <c r="E83" s="3"/>
      <c r="F83" s="3"/>
      <c r="G83" s="3"/>
      <c r="H83" s="3"/>
      <c r="I83" s="3"/>
      <c r="J83" s="3"/>
      <c r="K83" s="3"/>
    </row>
    <row r="84" spans="2:11" s="85" customFormat="1" hidden="1" x14ac:dyDescent="0.2">
      <c r="B84" s="4"/>
      <c r="C84" s="7" t="s">
        <v>52</v>
      </c>
      <c r="D84" s="8"/>
      <c r="E84" s="3"/>
      <c r="F84" s="3"/>
      <c r="G84" s="3"/>
      <c r="H84" s="3"/>
      <c r="I84" s="3"/>
      <c r="J84" s="3"/>
      <c r="K84" s="3"/>
    </row>
    <row r="85" spans="2:11" s="85" customFormat="1" hidden="1" x14ac:dyDescent="0.2">
      <c r="B85" s="4"/>
      <c r="C85" s="7" t="s">
        <v>53</v>
      </c>
      <c r="D85" s="8"/>
      <c r="E85" s="3"/>
      <c r="F85" s="3"/>
      <c r="G85" s="3"/>
      <c r="H85" s="3"/>
      <c r="I85" s="3"/>
      <c r="J85" s="3"/>
      <c r="K85" s="3"/>
    </row>
    <row r="86" spans="2:11" s="85" customFormat="1" hidden="1" x14ac:dyDescent="0.2">
      <c r="B86" s="4"/>
      <c r="C86" s="7" t="s">
        <v>54</v>
      </c>
      <c r="D86" s="9"/>
      <c r="E86" s="3"/>
      <c r="F86" s="3"/>
      <c r="G86" s="3"/>
      <c r="H86" s="3"/>
      <c r="I86" s="3"/>
      <c r="J86" s="3"/>
      <c r="K86" s="3"/>
    </row>
    <row r="87" spans="2:11" hidden="1" x14ac:dyDescent="0.2">
      <c r="B87" s="4"/>
      <c r="C87" s="7" t="s">
        <v>55</v>
      </c>
      <c r="D87" s="8"/>
      <c r="E87" s="3"/>
      <c r="F87" s="3"/>
      <c r="G87" s="3"/>
      <c r="H87" s="3"/>
      <c r="I87" s="3"/>
      <c r="J87" s="3"/>
      <c r="K87" s="3"/>
    </row>
    <row r="88" spans="2:11" hidden="1" x14ac:dyDescent="0.2">
      <c r="B88" s="4"/>
      <c r="C88" s="7" t="s">
        <v>56</v>
      </c>
      <c r="D88" s="8"/>
      <c r="E88" s="3"/>
      <c r="F88" s="10"/>
      <c r="G88" s="10"/>
      <c r="H88" s="3"/>
      <c r="I88" s="3"/>
      <c r="J88" s="3"/>
      <c r="K88" s="3"/>
    </row>
    <row r="89" spans="2:11" hidden="1" x14ac:dyDescent="0.2">
      <c r="B89" s="4"/>
      <c r="C89" s="7" t="s">
        <v>57</v>
      </c>
      <c r="D89" s="8"/>
      <c r="E89" s="3"/>
    </row>
    <row r="90" spans="2:11" hidden="1" x14ac:dyDescent="0.2">
      <c r="B90" s="4"/>
      <c r="C90" s="7" t="s">
        <v>58</v>
      </c>
      <c r="D90" s="8"/>
      <c r="E90" s="3"/>
    </row>
    <row r="91" spans="2:11" ht="12.75" hidden="1" customHeight="1" x14ac:dyDescent="0.2">
      <c r="B91" s="11"/>
      <c r="C91" s="7" t="s">
        <v>59</v>
      </c>
      <c r="D91" s="2"/>
      <c r="E91" s="3"/>
    </row>
    <row r="92" spans="2:11" ht="12.75" hidden="1" customHeight="1" x14ac:dyDescent="0.2">
      <c r="B92" s="4"/>
      <c r="C92" s="4" t="s">
        <v>153</v>
      </c>
    </row>
    <row r="93" spans="2:11" ht="12.75" hidden="1" customHeight="1" x14ac:dyDescent="0.2">
      <c r="B93" s="12"/>
      <c r="H93" s="6"/>
    </row>
    <row r="94" spans="2:11" ht="12.75" hidden="1" customHeight="1" x14ac:dyDescent="0.2">
      <c r="H94" s="5"/>
    </row>
    <row r="95" spans="2:11" ht="12.75" hidden="1" customHeight="1" x14ac:dyDescent="0.2">
      <c r="H95" s="6"/>
    </row>
    <row r="96" spans="2:11" ht="12.75" hidden="1" customHeight="1" x14ac:dyDescent="0.2">
      <c r="H96" s="6"/>
    </row>
    <row r="97" spans="2:9" ht="12.75" hidden="1" customHeight="1" x14ac:dyDescent="0.2">
      <c r="C97" s="6"/>
      <c r="D97" s="6"/>
      <c r="E97" s="6"/>
    </row>
    <row r="98" spans="2:9" hidden="1" x14ac:dyDescent="0.2">
      <c r="B98" s="462"/>
      <c r="C98" s="462"/>
      <c r="D98" s="462"/>
      <c r="E98" s="462"/>
      <c r="G98" s="13"/>
      <c r="H98" s="14"/>
      <c r="I98" s="14"/>
    </row>
    <row r="99" spans="2:9" hidden="1" x14ac:dyDescent="0.2">
      <c r="B99" s="461"/>
      <c r="C99" s="461"/>
      <c r="D99" s="461"/>
      <c r="E99" s="461"/>
      <c r="G99" s="13"/>
      <c r="H99" s="14"/>
      <c r="I99" s="14"/>
    </row>
    <row r="100" spans="2:9" hidden="1" x14ac:dyDescent="0.2">
      <c r="G100" s="13"/>
      <c r="H100" s="14"/>
      <c r="I100" s="14"/>
    </row>
    <row r="101" spans="2:9" hidden="1" x14ac:dyDescent="0.2">
      <c r="G101" s="13"/>
      <c r="H101" s="14"/>
      <c r="I101" s="14"/>
    </row>
    <row r="102" spans="2:9" hidden="1" x14ac:dyDescent="0.2">
      <c r="B102" s="26"/>
      <c r="C102" s="26"/>
      <c r="G102" s="13"/>
      <c r="H102" s="14"/>
      <c r="I102" s="14"/>
    </row>
    <row r="103" spans="2:9" hidden="1" x14ac:dyDescent="0.2">
      <c r="B103" s="26"/>
      <c r="C103" s="26"/>
      <c r="G103" s="13"/>
      <c r="H103" s="14"/>
      <c r="I103" s="14"/>
    </row>
    <row r="104" spans="2:9" hidden="1" x14ac:dyDescent="0.2">
      <c r="B104" s="27"/>
      <c r="C104" s="26"/>
      <c r="G104" s="13"/>
      <c r="H104" s="14"/>
      <c r="I104" s="14"/>
    </row>
    <row r="105" spans="2:9" hidden="1" x14ac:dyDescent="0.2">
      <c r="B105" s="26"/>
      <c r="C105" s="26"/>
      <c r="G105" s="14"/>
      <c r="H105" s="14"/>
      <c r="I105" s="14"/>
    </row>
    <row r="106" spans="2:9" hidden="1" x14ac:dyDescent="0.2">
      <c r="B106" s="26"/>
      <c r="C106" s="26"/>
    </row>
    <row r="107" spans="2:9" hidden="1" x14ac:dyDescent="0.2">
      <c r="B107" s="26"/>
      <c r="C107" s="26"/>
    </row>
    <row r="108" spans="2:9" hidden="1" x14ac:dyDescent="0.2">
      <c r="B108" s="26"/>
      <c r="C108" s="26"/>
    </row>
    <row r="109" spans="2:9" hidden="1" x14ac:dyDescent="0.2">
      <c r="B109" s="26"/>
      <c r="C109" s="26"/>
    </row>
    <row r="110" spans="2:9" hidden="1" x14ac:dyDescent="0.2">
      <c r="B110" s="26"/>
      <c r="C110" s="26"/>
    </row>
    <row r="111" spans="2:9" hidden="1" x14ac:dyDescent="0.2">
      <c r="B111" s="26"/>
      <c r="C111" s="26"/>
    </row>
    <row r="112" spans="2:9" hidden="1" x14ac:dyDescent="0.2">
      <c r="B112" s="26"/>
      <c r="C112" s="26"/>
    </row>
    <row r="113" spans="2:3" hidden="1" x14ac:dyDescent="0.2">
      <c r="B113" s="26"/>
      <c r="C113" s="26"/>
    </row>
    <row r="114" spans="2:3" hidden="1" x14ac:dyDescent="0.2">
      <c r="B114" s="26"/>
      <c r="C114" s="26"/>
    </row>
    <row r="115" spans="2:3" hidden="1" x14ac:dyDescent="0.2">
      <c r="B115" s="26"/>
      <c r="C115" s="26"/>
    </row>
    <row r="116" spans="2:3" hidden="1" x14ac:dyDescent="0.2">
      <c r="B116" s="26"/>
      <c r="C116" s="26"/>
    </row>
    <row r="117" spans="2:3" hidden="1" x14ac:dyDescent="0.2">
      <c r="B117" s="26"/>
      <c r="C117" s="26"/>
    </row>
    <row r="118" spans="2:3" hidden="1" x14ac:dyDescent="0.2">
      <c r="B118" s="26"/>
      <c r="C118" s="26"/>
    </row>
    <row r="119" spans="2:3" hidden="1" x14ac:dyDescent="0.2">
      <c r="B119" s="26"/>
      <c r="C119" s="26"/>
    </row>
    <row r="120" spans="2:3" hidden="1" x14ac:dyDescent="0.2">
      <c r="B120" s="26"/>
      <c r="C120" s="26"/>
    </row>
    <row r="121" spans="2:3" hidden="1" x14ac:dyDescent="0.2">
      <c r="B121" s="26"/>
      <c r="C121" s="26"/>
    </row>
    <row r="122" spans="2:3" hidden="1" x14ac:dyDescent="0.2">
      <c r="B122" s="26"/>
      <c r="C122" s="26"/>
    </row>
    <row r="123" spans="2:3" hidden="1" x14ac:dyDescent="0.2">
      <c r="B123" s="26"/>
      <c r="C123" s="26"/>
    </row>
    <row r="124" spans="2:3" hidden="1" x14ac:dyDescent="0.2">
      <c r="B124" s="26"/>
      <c r="C124" s="26"/>
    </row>
    <row r="125" spans="2:3" hidden="1" x14ac:dyDescent="0.2">
      <c r="B125" s="26"/>
      <c r="C125" s="26"/>
    </row>
    <row r="126" spans="2:3" hidden="1" x14ac:dyDescent="0.2">
      <c r="B126" s="26"/>
      <c r="C126" s="26"/>
    </row>
    <row r="127" spans="2:3" hidden="1" x14ac:dyDescent="0.2">
      <c r="B127" s="26"/>
      <c r="C127" s="26"/>
    </row>
    <row r="128" spans="2:3" hidden="1" x14ac:dyDescent="0.2">
      <c r="B128" s="26"/>
      <c r="C128" s="26"/>
    </row>
    <row r="129" spans="2:3" hidden="1" x14ac:dyDescent="0.2">
      <c r="B129" s="26"/>
      <c r="C129" s="26"/>
    </row>
    <row r="130" spans="2:3" hidden="1" x14ac:dyDescent="0.2">
      <c r="B130" s="26"/>
      <c r="C130" s="26"/>
    </row>
    <row r="131" spans="2:3" hidden="1" x14ac:dyDescent="0.2">
      <c r="B131" s="26"/>
      <c r="C131" s="26"/>
    </row>
    <row r="132" spans="2:3" hidden="1" x14ac:dyDescent="0.2">
      <c r="B132" s="26"/>
      <c r="C132" s="26"/>
    </row>
    <row r="133" spans="2:3" hidden="1" x14ac:dyDescent="0.2">
      <c r="B133" s="26"/>
      <c r="C133" s="26"/>
    </row>
    <row r="134" spans="2:3" hidden="1" x14ac:dyDescent="0.2">
      <c r="B134" s="26"/>
      <c r="C134" s="26"/>
    </row>
    <row r="135" spans="2:3" hidden="1" x14ac:dyDescent="0.2">
      <c r="B135" s="26"/>
      <c r="C135" s="26"/>
    </row>
    <row r="136" spans="2:3" hidden="1" x14ac:dyDescent="0.2">
      <c r="B136" s="26"/>
      <c r="C136" s="26"/>
    </row>
    <row r="137" spans="2:3" hidden="1" x14ac:dyDescent="0.2">
      <c r="B137" s="26"/>
      <c r="C137" s="26"/>
    </row>
    <row r="138" spans="2:3" hidden="1" x14ac:dyDescent="0.2">
      <c r="B138" s="26"/>
      <c r="C138" s="26"/>
    </row>
    <row r="139" spans="2:3" hidden="1" x14ac:dyDescent="0.2">
      <c r="B139" s="26"/>
      <c r="C139" s="26"/>
    </row>
    <row r="140" spans="2:3" hidden="1" x14ac:dyDescent="0.2">
      <c r="B140" s="26"/>
      <c r="C140" s="26"/>
    </row>
    <row r="141" spans="2:3" hidden="1" x14ac:dyDescent="0.2">
      <c r="B141" s="26"/>
      <c r="C141" s="26"/>
    </row>
    <row r="142" spans="2:3" hidden="1" x14ac:dyDescent="0.2">
      <c r="B142" s="26"/>
      <c r="C142" s="26"/>
    </row>
    <row r="143" spans="2:3" hidden="1" x14ac:dyDescent="0.2">
      <c r="B143" s="26"/>
      <c r="C143" s="26"/>
    </row>
    <row r="144" spans="2:3" hidden="1" x14ac:dyDescent="0.2">
      <c r="B144" s="26"/>
      <c r="C144" s="26"/>
    </row>
    <row r="145" spans="2:3" hidden="1" x14ac:dyDescent="0.2">
      <c r="B145" s="26"/>
      <c r="C145" s="26"/>
    </row>
    <row r="146" spans="2:3" hidden="1" x14ac:dyDescent="0.2">
      <c r="B146" s="26"/>
      <c r="C146" s="26"/>
    </row>
    <row r="147" spans="2:3" hidden="1" x14ac:dyDescent="0.2">
      <c r="B147" s="26"/>
      <c r="C147" s="26"/>
    </row>
    <row r="148" spans="2:3" hidden="1" x14ac:dyDescent="0.2">
      <c r="B148" s="26"/>
      <c r="C148" s="26"/>
    </row>
    <row r="149" spans="2:3" hidden="1" x14ac:dyDescent="0.2">
      <c r="B149" s="26"/>
      <c r="C149" s="26"/>
    </row>
    <row r="150" spans="2:3" hidden="1" x14ac:dyDescent="0.2">
      <c r="B150" s="26"/>
      <c r="C150" s="26"/>
    </row>
    <row r="151" spans="2:3" hidden="1" x14ac:dyDescent="0.2">
      <c r="B151" s="26"/>
      <c r="C151" s="26"/>
    </row>
    <row r="152" spans="2:3" hidden="1" x14ac:dyDescent="0.2">
      <c r="B152" s="26"/>
      <c r="C152" s="26"/>
    </row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10">
      <selection activeCell="H4" sqref="H4"/>
      <pageMargins left="0" right="0" top="0" bottom="0" header="0.15748031496062992" footer="0"/>
      <printOptions horizontalCentered="1" verticalCentered="1"/>
      <pageSetup scale="48" orientation="portrait" r:id="rId1"/>
      <headerFooter alignWithMargins="0">
        <oddHeader xml:space="preserve">&amp;C&amp;"Arial,Negrita"
</oddHeader>
      </headerFooter>
    </customSheetView>
  </customSheetViews>
  <mergeCells count="93">
    <mergeCell ref="H13:K13"/>
    <mergeCell ref="H10:K10"/>
    <mergeCell ref="H11:K11"/>
    <mergeCell ref="E55:F55"/>
    <mergeCell ref="F45:H49"/>
    <mergeCell ref="B13:F13"/>
    <mergeCell ref="B14:F14"/>
    <mergeCell ref="B35:C35"/>
    <mergeCell ref="B36:F37"/>
    <mergeCell ref="B39:C39"/>
    <mergeCell ref="K37:K38"/>
    <mergeCell ref="B38:F38"/>
    <mergeCell ref="C49:D49"/>
    <mergeCell ref="J51:L52"/>
    <mergeCell ref="G36:K36"/>
    <mergeCell ref="K29:K30"/>
    <mergeCell ref="K33:K34"/>
    <mergeCell ref="H14:K14"/>
    <mergeCell ref="C48:D48"/>
    <mergeCell ref="G40:K40"/>
    <mergeCell ref="K41:K42"/>
    <mergeCell ref="B42:F42"/>
    <mergeCell ref="B53:B54"/>
    <mergeCell ref="C50:D50"/>
    <mergeCell ref="C51:D51"/>
    <mergeCell ref="C53:D54"/>
    <mergeCell ref="F53:H53"/>
    <mergeCell ref="C45:D45"/>
    <mergeCell ref="J53:K53"/>
    <mergeCell ref="F51:H52"/>
    <mergeCell ref="C52:D52"/>
    <mergeCell ref="F50:H50"/>
    <mergeCell ref="B40:F41"/>
    <mergeCell ref="B43:C43"/>
    <mergeCell ref="B59:K59"/>
    <mergeCell ref="B32:F33"/>
    <mergeCell ref="B99:E99"/>
    <mergeCell ref="B98:E98"/>
    <mergeCell ref="B68:D69"/>
    <mergeCell ref="B62:D63"/>
    <mergeCell ref="B64:D65"/>
    <mergeCell ref="B70:D71"/>
    <mergeCell ref="B72:D73"/>
    <mergeCell ref="F68:K69"/>
    <mergeCell ref="F70:K71"/>
    <mergeCell ref="B66:D67"/>
    <mergeCell ref="F62:K63"/>
    <mergeCell ref="G32:K32"/>
    <mergeCell ref="E56:F56"/>
    <mergeCell ref="B34:F34"/>
    <mergeCell ref="B5:K5"/>
    <mergeCell ref="B30:F30"/>
    <mergeCell ref="B31:C31"/>
    <mergeCell ref="G16:K16"/>
    <mergeCell ref="B28:F29"/>
    <mergeCell ref="K17:K18"/>
    <mergeCell ref="G28:K28"/>
    <mergeCell ref="B19:C19"/>
    <mergeCell ref="B16:F17"/>
    <mergeCell ref="B7:E7"/>
    <mergeCell ref="B9:F9"/>
    <mergeCell ref="B11:F11"/>
    <mergeCell ref="B12:F12"/>
    <mergeCell ref="B26:F26"/>
    <mergeCell ref="H9:K9"/>
    <mergeCell ref="H12:K12"/>
    <mergeCell ref="F72:K73"/>
    <mergeCell ref="E70:E71"/>
    <mergeCell ref="E72:E73"/>
    <mergeCell ref="F60:K61"/>
    <mergeCell ref="F64:K65"/>
    <mergeCell ref="E60:E61"/>
    <mergeCell ref="E62:E63"/>
    <mergeCell ref="E64:E65"/>
    <mergeCell ref="E66:E67"/>
    <mergeCell ref="F66:K67"/>
    <mergeCell ref="E68:E69"/>
    <mergeCell ref="B60:D61"/>
    <mergeCell ref="B4:K4"/>
    <mergeCell ref="B27:C27"/>
    <mergeCell ref="C46:D46"/>
    <mergeCell ref="C47:D47"/>
    <mergeCell ref="B20:F21"/>
    <mergeCell ref="G20:K20"/>
    <mergeCell ref="K21:K22"/>
    <mergeCell ref="B22:F22"/>
    <mergeCell ref="B23:C23"/>
    <mergeCell ref="B24:F25"/>
    <mergeCell ref="G24:K24"/>
    <mergeCell ref="K25:K26"/>
    <mergeCell ref="B18:F18"/>
    <mergeCell ref="B8:E8"/>
    <mergeCell ref="B10:E10"/>
  </mergeCells>
  <phoneticPr fontId="0" type="noConversion"/>
  <dataValidations xWindow="1124" yWindow="418" count="33"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19" xr:uid="{00000000-0002-0000-0000-000000000000}">
      <formula1>metasindivi1</formula1>
    </dataValidation>
    <dataValidation type="textLength" operator="equal" allowBlank="1" showInputMessage="1" showErrorMessage="1" error="ANOTAR A EL R.F.C. A 13 POSICIONES DEL EVALUADOR CON MAYUSCULAS." sqref="E55:F55 L7" xr:uid="{00000000-0002-0000-0000-000001000000}">
      <formula1>13</formula1>
    </dataValidation>
    <dataValidation type="textLength" operator="equal" allowBlank="1" showInputMessage="1" showErrorMessage="1" error="ANOTAR A 18 POSICIONES EL C.U.R.P. DEL EVALUADOR CON MAYUSCULAS." sqref="H55:I55 L10" xr:uid="{00000000-0002-0000-0000-000002000000}">
      <formula1>18</formula1>
    </dataValidation>
    <dataValidation type="list" allowBlank="1" showInputMessage="1" showErrorMessage="1" prompt="Elija de la lista que se presenta._x000a_" sqref="D31 D35 D39 D23 D27 D43" xr:uid="{00000000-0002-0000-0000-000003000000}">
      <formula1>$C$82:$C$92</formula1>
    </dataValidation>
    <dataValidation type="whole" allowBlank="1" showInputMessage="1" showErrorMessage="1" prompt="Anote en numero, la ponderación._x000a_La suma de las (5) ponderaciones deberá ser 100." sqref="F43 F31 F39 F35 F19 F23 F27" xr:uid="{00000000-0002-0000-0000-000004000000}">
      <formula1>1</formula1>
      <formula2>100</formula2>
    </dataValidation>
    <dataValidation allowBlank="1" showInputMessage="1" prompt="Representa los valores de resultado que superan las expectativas de la meta." sqref="G37 G33 G21 G25 G29 G17 G41" xr:uid="{00000000-0002-0000-0000-000005000000}"/>
    <dataValidation allowBlank="1" showInputMessage="1" prompt="Representa el valor aprobatorio que implica un cumplimiento por debajo de lo esperado en la meta, siendo todavía aceptable." sqref="I37 I33 I21 I25 I29 I17 I41" xr:uid="{00000000-0002-0000-0000-000006000000}"/>
    <dataValidation allowBlank="1" showInputMessage="1" prompt="Representa el valor que implica un cumplimiento no aceptable en la meta. _x000a_" sqref="J37 J33 J21 J25 J29 J17 J41" xr:uid="{00000000-0002-0000-0000-000007000000}"/>
    <dataValidation type="custom" allowBlank="1" showInputMessage="1" showErrorMessage="1" error="Elije una sola opción en los parámetros de evaluación" sqref="G35:J35" xr:uid="{00000000-0002-0000-0000-000008000000}">
      <formula1>metasindivi5</formula1>
    </dataValidation>
    <dataValidation type="list" allowBlank="1" showInputMessage="1" showErrorMessage="1" prompt="Elige de la Lista que se presenta" sqref="C44" xr:uid="{00000000-0002-0000-0000-000009000000}">
      <formula1>$C$59:$C$69</formula1>
    </dataValidation>
    <dataValidation type="list" allowBlank="1" showDropDown="1" showInputMessage="1" prompt="Las Metas Individuales y sus Parámetros, deberán al desplegarse y describirse ser:_x000a_Específicas, Relevantes, Observables, Medibles, Alcanzables, Realistas, Sujetas a un período preestablecido y determinantes de Resultados concretos y verificables." sqref="B42:F42 B30:F30 B34:F34 B38:F38 B22:F22 B26:F26" xr:uid="{00000000-0002-0000-0000-00000A000000}">
      <formula1>$B$102:$B$152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D73" xr:uid="{00000000-0002-0000-0000-00000B000000}">
      <formula1>$B$76:$H$76</formula1>
    </dataValidation>
    <dataValidation type="custom" allowBlank="1" showInputMessage="1" showErrorMessage="1" error="Elije una sola opción en los parámetros de evaluación" sqref="G31:J31" xr:uid="{00000000-0002-0000-0000-00000C000000}">
      <formula1>metasindivi4</formula1>
    </dataValidation>
    <dataValidation allowBlank="1" showInputMessage="1" prompt="VERBO ACTIVO [mas] INDICADOR DE DESEMPEÑO (Unidad de Medida) [más] OBJETIVO DE LA CONTRIBUCIÓN [más] PERÍODO DE EJECUCIÓN._x000a_" sqref="B40 B32 B28 B16 B36 B24 B20" xr:uid="{00000000-0002-0000-0000-00000D000000}"/>
    <dataValidation type="custom" allowBlank="1" showInputMessage="1" showErrorMessage="1" error="Elije una sola opción en los parámetros de evaluación" sqref="G27:J27" xr:uid="{00000000-0002-0000-0000-00000E000000}">
      <formula1>metasindivi3</formula1>
    </dataValidation>
    <dataValidation type="custom" allowBlank="1" showInputMessage="1" showErrorMessage="1" error="Elije una sola opción en los parámetros de evaluación" sqref="G23:J23" xr:uid="{00000000-0002-0000-0000-00000F000000}">
      <formula1>metasindivi2</formula1>
    </dataValidation>
    <dataValidation type="custom" allowBlank="1" showInputMessage="1" showErrorMessage="1" error="Elije una sola opción en los parámetros de evaluación" sqref="G19:J19" xr:uid="{00000000-0002-0000-0000-000010000000}">
      <formula1>metasindivi1</formula1>
    </dataValidation>
    <dataValidation type="textLength" operator="equal" allowBlank="1" showInputMessage="1" showErrorMessage="1" error="ANOTAR A EL R.F.C. A 13 POSICIONES DEL EVALUADO CON MAYUSCULAS." sqref="G7" xr:uid="{00000000-0002-0000-0000-000011000000}">
      <formula1>13</formula1>
    </dataValidation>
    <dataValidation type="textLength" operator="equal" allowBlank="1" showInputMessage="1" showErrorMessage="1" error="ANOTAR A 18 POSICIONES AL C.U.R.P. DEL EVALUADO CON MAYUSCULAS" sqref="I7" xr:uid="{00000000-0002-0000-0000-000012000000}">
      <formula1>18</formula1>
    </dataValidation>
    <dataValidation operator="equal" allowBlank="1" showInputMessage="1" showErrorMessage="1" prompt="INGRESAR EL NUMERO DE RUSP, SIN CEROS AL INICIO_x000a_" sqref="K7" xr:uid="{00000000-0002-0000-0000-000013000000}"/>
    <dataValidation allowBlank="1" showDropDown="1" showInputMessage="1" prompt="Las Metas Individuales y sus Parámetros, deberán al desplegarse y describirse ser:_x000a_Específicas, Relevantes, Observables, Medibles, Alcanzables, Realistas, Sujetas a un período preestablecido y determinantes de Resultados concretos y verificables." sqref="B18:F18" xr:uid="{00000000-0002-0000-0000-000014000000}"/>
    <dataValidation type="list" allowBlank="1" showInputMessage="1" showErrorMessage="1" error="Solo de la lista que se despliega" prompt="Elija de la lista que se presenta._x000a_" sqref="D19" xr:uid="{00000000-0002-0000-0000-000015000000}">
      <formula1>$C$82:$C$92</formula1>
    </dataValidation>
    <dataValidation type="custom" allowBlank="1" showInputMessage="1" showErrorMessage="1" error="Elije una sola opción en los parámetros de evaluación" sqref="G39:J39" xr:uid="{00000000-0002-0000-0000-000016000000}">
      <formula1>metasindivi6</formula1>
    </dataValidation>
    <dataValidation type="custom" allowBlank="1" showInputMessage="1" showErrorMessage="1" error="Elije una sola opción en los parámetros de evaluación" sqref="G43:J43" xr:uid="{00000000-0002-0000-0000-000017000000}">
      <formula1>metasindivi7</formula1>
    </dataValidation>
    <dataValidation allowBlank="1" showInputMessage="1" prompt="Representa el valor aprobatorio que implica el cumplimiento esperado en la meta, siendo aceptable." sqref="H17 H21 H25 H29 H33 H37 H41" xr:uid="{00000000-0002-0000-0000-000018000000}"/>
    <dataValidation allowBlank="1" showInputMessage="1" showErrorMessage="1" prompt="ANOTE EL AÑO DE LA EVALUACIÓN" sqref="B13:F13" xr:uid="{00000000-0002-0000-0000-000019000000}"/>
    <dataValidation type="list" allowBlank="1" showInputMessage="1" prompt="AGREGUE EL NOMBRE DEL PUESTO EQUIVALENTE" sqref="B9:F9" xr:uid="{00000000-0002-0000-0000-00001A000000}">
      <formula1>"ENLACE"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23" xr:uid="{00000000-0002-0000-0000-00001B000000}">
      <formula1>metasindivi2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27" xr:uid="{00000000-0002-0000-0000-00001C000000}">
      <formula1>metasindivi3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31" xr:uid="{00000000-0002-0000-0000-00001D000000}">
      <formula1>metasindivi4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35" xr:uid="{00000000-0002-0000-0000-00001E000000}">
      <formula1>metasindivi5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39" xr:uid="{00000000-0002-0000-0000-00001F000000}">
      <formula1>metasindivi6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43" xr:uid="{00000000-0002-0000-0000-000020000000}">
      <formula1>metasindivi7</formula1>
    </dataValidation>
  </dataValidations>
  <printOptions horizontalCentered="1" verticalCentered="1"/>
  <pageMargins left="0" right="0" top="0" bottom="0" header="0.15748031496062992" footer="0"/>
  <pageSetup scale="50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61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7" customWidth="1"/>
    <col min="2" max="2" width="16.140625" customWidth="1"/>
    <col min="3" max="3" width="25.42578125" customWidth="1"/>
    <col min="4" max="4" width="13.42578125" customWidth="1"/>
    <col min="5" max="5" width="19.42578125" customWidth="1"/>
    <col min="6" max="6" width="16.140625" customWidth="1"/>
    <col min="7" max="7" width="13.7109375" customWidth="1"/>
    <col min="8" max="10" width="23.7109375" customWidth="1"/>
    <col min="11" max="11" width="16.140625" hidden="1" customWidth="1"/>
    <col min="12" max="12" width="1.7109375" style="28" customWidth="1"/>
    <col min="13" max="255" width="11.42578125" style="28" hidden="1" customWidth="1"/>
    <col min="256" max="16384" width="7.7109375" style="28" hidden="1"/>
  </cols>
  <sheetData>
    <row r="1" spans="2:12" ht="21" customHeight="1" x14ac:dyDescent="0.2">
      <c r="B1" s="497" t="str">
        <f>MDI!B4</f>
        <v>Evaluación del Desempeño del Personal de Mando de la APF</v>
      </c>
      <c r="C1" s="498"/>
      <c r="D1" s="498"/>
      <c r="E1" s="498"/>
      <c r="F1" s="498"/>
      <c r="G1" s="498"/>
      <c r="H1" s="498"/>
      <c r="I1" s="498"/>
      <c r="J1" s="499"/>
      <c r="L1" s="87"/>
    </row>
    <row r="2" spans="2:12" ht="42" customHeight="1" x14ac:dyDescent="0.2">
      <c r="B2" s="48" t="s">
        <v>287</v>
      </c>
      <c r="C2" s="45"/>
      <c r="D2" s="45"/>
      <c r="E2" s="45"/>
      <c r="F2" s="45"/>
      <c r="G2" s="45"/>
      <c r="H2" s="45"/>
      <c r="I2" s="45"/>
      <c r="J2" s="45"/>
      <c r="K2" s="46"/>
      <c r="L2" s="87"/>
    </row>
    <row r="3" spans="2:12" ht="3" customHeight="1" x14ac:dyDescent="0.2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87"/>
    </row>
    <row r="4" spans="2:12" ht="40.5" customHeight="1" x14ac:dyDescent="0.2">
      <c r="B4" s="509">
        <f>MDI!B7</f>
        <v>0</v>
      </c>
      <c r="C4" s="503"/>
      <c r="D4" s="503"/>
      <c r="E4" s="503"/>
      <c r="F4" s="53"/>
      <c r="G4" s="510">
        <f>MDI!G7</f>
        <v>0</v>
      </c>
      <c r="H4" s="510"/>
      <c r="I4" s="54"/>
      <c r="J4" s="510">
        <f>MDI!I7</f>
        <v>0</v>
      </c>
      <c r="K4" s="511"/>
      <c r="L4" s="87"/>
    </row>
    <row r="5" spans="2:12" ht="10.5" customHeight="1" x14ac:dyDescent="0.2">
      <c r="B5" s="512" t="s">
        <v>216</v>
      </c>
      <c r="C5" s="513"/>
      <c r="D5" s="513"/>
      <c r="E5" s="513"/>
      <c r="F5" s="55"/>
      <c r="G5" s="505" t="s">
        <v>230</v>
      </c>
      <c r="H5" s="505"/>
      <c r="I5" s="55"/>
      <c r="J5" s="505" t="s">
        <v>231</v>
      </c>
      <c r="K5" s="506"/>
      <c r="L5" s="87"/>
    </row>
    <row r="6" spans="2:12" ht="29.1" customHeight="1" x14ac:dyDescent="0.2">
      <c r="B6" s="509">
        <f>MDI!B9</f>
        <v>0</v>
      </c>
      <c r="C6" s="503"/>
      <c r="D6" s="503"/>
      <c r="E6" s="503"/>
      <c r="F6" s="311"/>
      <c r="G6" s="503">
        <f>MDI!H9</f>
        <v>0</v>
      </c>
      <c r="H6" s="503"/>
      <c r="I6" s="54"/>
      <c r="J6" s="516">
        <f>MDI!K7</f>
        <v>0</v>
      </c>
      <c r="K6" s="517"/>
      <c r="L6" s="87"/>
    </row>
    <row r="7" spans="2:12" ht="10.5" customHeight="1" x14ac:dyDescent="0.2">
      <c r="B7" s="507" t="str">
        <f>MDI!B10</f>
        <v>DENOMINACIÓN DEL PUESTO</v>
      </c>
      <c r="C7" s="505"/>
      <c r="D7" s="505"/>
      <c r="E7" s="505"/>
      <c r="F7" s="290"/>
      <c r="G7" s="505" t="str">
        <f>MDI!H10</f>
        <v>CODIGO DE PUESTO</v>
      </c>
      <c r="H7" s="505"/>
      <c r="I7" s="55"/>
      <c r="J7" s="505" t="str">
        <f>MDI!K8</f>
        <v>No.de RUSP</v>
      </c>
      <c r="K7" s="506"/>
      <c r="L7" s="87"/>
    </row>
    <row r="8" spans="2:12" ht="37.5" customHeight="1" x14ac:dyDescent="0.2">
      <c r="B8" s="509">
        <f>MDI!B11</f>
        <v>0</v>
      </c>
      <c r="C8" s="503"/>
      <c r="D8" s="503"/>
      <c r="E8" s="503"/>
      <c r="F8" s="54"/>
      <c r="G8" s="503">
        <f>MDI!H11</f>
        <v>0</v>
      </c>
      <c r="H8" s="503"/>
      <c r="I8" s="503"/>
      <c r="J8" s="503"/>
      <c r="K8" s="504"/>
      <c r="L8" s="87"/>
    </row>
    <row r="9" spans="2:12" ht="10.5" customHeight="1" x14ac:dyDescent="0.2">
      <c r="B9" s="507" t="str">
        <f>MDI!B12</f>
        <v>NOMBRE DE LA DEPENDENCIA U ÓRGANO ADMINISTRATIVO DESCONCENTRADO</v>
      </c>
      <c r="C9" s="505"/>
      <c r="D9" s="505"/>
      <c r="E9" s="505"/>
      <c r="F9" s="55"/>
      <c r="G9" s="505" t="str">
        <f>MDI!H12</f>
        <v>CLAVE Y NOMBRE DE LA UNIDAD ADMINISTRATIVA RESPONSABLE</v>
      </c>
      <c r="H9" s="505"/>
      <c r="I9" s="505"/>
      <c r="J9" s="505"/>
      <c r="K9" s="506"/>
      <c r="L9" s="87"/>
    </row>
    <row r="10" spans="2:12" ht="29.1" customHeight="1" x14ac:dyDescent="0.2">
      <c r="B10" s="518">
        <f>MDI!B13</f>
        <v>0</v>
      </c>
      <c r="C10" s="510"/>
      <c r="D10" s="510"/>
      <c r="E10" s="510"/>
      <c r="F10" s="313"/>
      <c r="G10" s="510">
        <f>MDI!H13</f>
        <v>0</v>
      </c>
      <c r="H10" s="510"/>
      <c r="I10" s="510"/>
      <c r="J10" s="510"/>
      <c r="K10" s="287"/>
      <c r="L10" s="87"/>
    </row>
    <row r="11" spans="2:12" ht="12" customHeight="1" x14ac:dyDescent="0.2">
      <c r="B11" s="520" t="str">
        <f>MDI!B14</f>
        <v xml:space="preserve">AÑO DE LA EVALUACIÓN </v>
      </c>
      <c r="C11" s="519"/>
      <c r="D11" s="519"/>
      <c r="E11" s="519"/>
      <c r="F11" s="312"/>
      <c r="G11" s="519" t="str">
        <f>MDI!H14</f>
        <v>LUGAR y FECHA DE LA APLICACIÓN</v>
      </c>
      <c r="H11" s="519"/>
      <c r="I11" s="519"/>
      <c r="J11" s="519"/>
      <c r="K11" s="288"/>
      <c r="L11" s="87"/>
    </row>
    <row r="12" spans="2:12" ht="2.4500000000000002" customHeight="1" x14ac:dyDescent="0.2">
      <c r="B12" s="135"/>
      <c r="C12" s="103"/>
      <c r="D12" s="103"/>
      <c r="E12" s="103"/>
      <c r="F12" s="103"/>
      <c r="G12" s="103"/>
      <c r="H12" s="103"/>
      <c r="I12" s="103"/>
      <c r="J12" s="103"/>
      <c r="K12" s="135"/>
      <c r="L12" s="87"/>
    </row>
    <row r="13" spans="2:12" ht="40.5" customHeight="1" x14ac:dyDescent="0.2">
      <c r="B13" s="508" t="s">
        <v>257</v>
      </c>
      <c r="C13" s="508"/>
      <c r="D13" s="508"/>
      <c r="E13" s="508"/>
      <c r="F13" s="508"/>
      <c r="G13" s="508"/>
      <c r="H13" s="508"/>
      <c r="I13" s="508"/>
      <c r="J13" s="514" t="s">
        <v>104</v>
      </c>
      <c r="K13" s="515"/>
      <c r="L13" s="87"/>
    </row>
    <row r="14" spans="2:12" ht="33" customHeight="1" x14ac:dyDescent="0.2">
      <c r="B14" s="500" t="s">
        <v>269</v>
      </c>
      <c r="C14" s="500"/>
      <c r="D14" s="500"/>
      <c r="E14" s="500"/>
      <c r="F14" s="500"/>
      <c r="G14" s="500"/>
      <c r="H14" s="500"/>
      <c r="I14" s="500"/>
      <c r="J14" s="501"/>
      <c r="K14" s="502"/>
      <c r="L14" s="87"/>
    </row>
    <row r="15" spans="2:12" ht="33" customHeight="1" x14ac:dyDescent="0.2">
      <c r="B15" s="500" t="s">
        <v>270</v>
      </c>
      <c r="C15" s="500"/>
      <c r="D15" s="500"/>
      <c r="E15" s="500"/>
      <c r="F15" s="500"/>
      <c r="G15" s="500"/>
      <c r="H15" s="500"/>
      <c r="I15" s="500"/>
      <c r="J15" s="501"/>
      <c r="K15" s="502"/>
      <c r="L15" s="87"/>
    </row>
    <row r="16" spans="2:12" ht="33" customHeight="1" x14ac:dyDescent="0.2">
      <c r="B16" s="500" t="s">
        <v>271</v>
      </c>
      <c r="C16" s="500"/>
      <c r="D16" s="500"/>
      <c r="E16" s="500"/>
      <c r="F16" s="500"/>
      <c r="G16" s="500"/>
      <c r="H16" s="500"/>
      <c r="I16" s="500"/>
      <c r="J16" s="501"/>
      <c r="K16" s="502"/>
      <c r="L16" s="87"/>
    </row>
    <row r="17" spans="2:12" ht="33" customHeight="1" x14ac:dyDescent="0.2">
      <c r="B17" s="500" t="s">
        <v>272</v>
      </c>
      <c r="C17" s="500"/>
      <c r="D17" s="500"/>
      <c r="E17" s="500"/>
      <c r="F17" s="500"/>
      <c r="G17" s="500"/>
      <c r="H17" s="500"/>
      <c r="I17" s="500"/>
      <c r="J17" s="501"/>
      <c r="K17" s="502"/>
      <c r="L17" s="87"/>
    </row>
    <row r="18" spans="2:12" ht="26.25" customHeight="1" x14ac:dyDescent="0.2">
      <c r="B18" s="557" t="s">
        <v>72</v>
      </c>
      <c r="C18" s="558"/>
      <c r="D18" s="558"/>
      <c r="E18" s="558"/>
      <c r="F18" s="558"/>
      <c r="G18" s="559"/>
      <c r="H18" s="554" t="s">
        <v>73</v>
      </c>
      <c r="I18" s="555"/>
      <c r="J18" s="556"/>
      <c r="K18" s="530" t="s">
        <v>74</v>
      </c>
      <c r="L18" s="87"/>
    </row>
    <row r="19" spans="2:12" ht="39" customHeight="1" x14ac:dyDescent="0.2">
      <c r="B19" s="560"/>
      <c r="C19" s="561"/>
      <c r="D19" s="561"/>
      <c r="E19" s="561"/>
      <c r="F19" s="561"/>
      <c r="G19" s="562"/>
      <c r="H19" s="34" t="s">
        <v>268</v>
      </c>
      <c r="I19" s="34" t="s">
        <v>13</v>
      </c>
      <c r="J19" s="35" t="s">
        <v>267</v>
      </c>
      <c r="K19" s="531"/>
      <c r="L19" s="87"/>
    </row>
    <row r="20" spans="2:12" ht="71.25" customHeight="1" x14ac:dyDescent="0.2">
      <c r="B20" s="560"/>
      <c r="C20" s="561"/>
      <c r="D20" s="561"/>
      <c r="E20" s="561"/>
      <c r="F20" s="561"/>
      <c r="G20" s="562"/>
      <c r="H20" s="56" t="s">
        <v>240</v>
      </c>
      <c r="I20" s="56" t="s">
        <v>241</v>
      </c>
      <c r="J20" s="56" t="s">
        <v>242</v>
      </c>
      <c r="K20" s="532"/>
      <c r="L20" s="87"/>
    </row>
    <row r="21" spans="2:12" ht="72" customHeight="1" x14ac:dyDescent="0.2">
      <c r="B21" s="34">
        <v>1</v>
      </c>
      <c r="C21" s="563"/>
      <c r="D21" s="564"/>
      <c r="E21" s="564"/>
      <c r="F21" s="564"/>
      <c r="G21" s="565"/>
      <c r="H21" s="15"/>
      <c r="I21" s="15"/>
      <c r="J21" s="15"/>
      <c r="K21" s="250" t="str">
        <f>'tablas de calculo'!AV1</f>
        <v xml:space="preserve">   </v>
      </c>
      <c r="L21" s="87"/>
    </row>
    <row r="22" spans="2:12" ht="72" customHeight="1" x14ac:dyDescent="0.2">
      <c r="B22" s="34">
        <v>2</v>
      </c>
      <c r="C22" s="563"/>
      <c r="D22" s="564"/>
      <c r="E22" s="564"/>
      <c r="F22" s="564"/>
      <c r="G22" s="565"/>
      <c r="H22" s="15"/>
      <c r="I22" s="15"/>
      <c r="J22" s="15"/>
      <c r="K22" s="250" t="str">
        <f>'tablas de calculo'!AV2</f>
        <v xml:space="preserve">   </v>
      </c>
      <c r="L22" s="87"/>
    </row>
    <row r="23" spans="2:12" ht="72" customHeight="1" x14ac:dyDescent="0.2">
      <c r="B23" s="34">
        <v>3</v>
      </c>
      <c r="C23" s="563"/>
      <c r="D23" s="564"/>
      <c r="E23" s="564"/>
      <c r="F23" s="564"/>
      <c r="G23" s="565"/>
      <c r="H23" s="15"/>
      <c r="I23" s="15"/>
      <c r="J23" s="15"/>
      <c r="K23" s="250" t="str">
        <f>'tablas de calculo'!AV3</f>
        <v xml:space="preserve">   </v>
      </c>
      <c r="L23" s="87"/>
    </row>
    <row r="24" spans="2:12" ht="38.25" hidden="1" customHeight="1" x14ac:dyDescent="0.2">
      <c r="B24" s="41"/>
      <c r="C24" s="42"/>
      <c r="D24" s="569" t="s">
        <v>77</v>
      </c>
      <c r="E24" s="569"/>
      <c r="F24" s="569"/>
      <c r="G24" s="569"/>
      <c r="H24" s="569"/>
      <c r="I24" s="569"/>
      <c r="J24" s="570"/>
      <c r="K24" s="249" t="str">
        <f>'tablas de calculo'!AW4</f>
        <v>Verifica el 3° requisito</v>
      </c>
      <c r="L24" s="87"/>
    </row>
    <row r="25" spans="2:12" ht="3" customHeight="1" x14ac:dyDescent="0.2">
      <c r="B25" s="135"/>
      <c r="C25" s="135"/>
      <c r="D25" s="136"/>
      <c r="E25" s="136"/>
      <c r="F25" s="136"/>
      <c r="G25" s="136"/>
      <c r="H25" s="136"/>
      <c r="I25" s="136"/>
      <c r="J25" s="136"/>
      <c r="K25" s="136"/>
      <c r="L25" s="87"/>
    </row>
    <row r="26" spans="2:12" ht="32.25" customHeight="1" x14ac:dyDescent="0.2">
      <c r="B26" s="240" t="s">
        <v>253</v>
      </c>
      <c r="C26" s="49"/>
      <c r="D26" s="49"/>
      <c r="E26" s="49"/>
      <c r="F26" s="50"/>
      <c r="G26" s="240" t="s">
        <v>259</v>
      </c>
      <c r="H26" s="49"/>
      <c r="I26" s="49"/>
      <c r="J26" s="49"/>
      <c r="K26" s="50"/>
      <c r="L26" s="87"/>
    </row>
    <row r="27" spans="2:12" ht="42" customHeight="1" x14ac:dyDescent="0.25">
      <c r="B27" s="527">
        <f>MDI!F51</f>
        <v>0</v>
      </c>
      <c r="C27" s="528"/>
      <c r="D27" s="528"/>
      <c r="E27" s="528"/>
      <c r="F27" s="529"/>
      <c r="G27" s="524"/>
      <c r="H27" s="525"/>
      <c r="I27" s="525"/>
      <c r="J27" s="525"/>
      <c r="K27" s="526"/>
      <c r="L27" s="87"/>
    </row>
    <row r="28" spans="2:12" ht="12" customHeight="1" x14ac:dyDescent="0.2">
      <c r="B28" s="542" t="s">
        <v>232</v>
      </c>
      <c r="C28" s="543"/>
      <c r="D28" s="543"/>
      <c r="E28" s="543"/>
      <c r="F28" s="544"/>
      <c r="G28" s="551" t="s">
        <v>78</v>
      </c>
      <c r="H28" s="552"/>
      <c r="I28" s="552"/>
      <c r="J28" s="552"/>
      <c r="K28" s="553"/>
      <c r="L28" s="87"/>
    </row>
    <row r="29" spans="2:12" ht="42" customHeight="1" x14ac:dyDescent="0.25">
      <c r="B29" s="539">
        <f>MDI!F45</f>
        <v>0</v>
      </c>
      <c r="C29" s="540"/>
      <c r="D29" s="540"/>
      <c r="E29" s="540"/>
      <c r="F29" s="541"/>
      <c r="G29" s="533"/>
      <c r="H29" s="534"/>
      <c r="I29" s="534"/>
      <c r="J29" s="534"/>
      <c r="K29" s="535"/>
      <c r="L29" s="87"/>
    </row>
    <row r="30" spans="2:12" ht="12" customHeight="1" x14ac:dyDescent="0.2">
      <c r="B30" s="542" t="s">
        <v>233</v>
      </c>
      <c r="C30" s="543"/>
      <c r="D30" s="543"/>
      <c r="E30" s="543"/>
      <c r="F30" s="544"/>
      <c r="G30" s="551" t="s">
        <v>233</v>
      </c>
      <c r="H30" s="552"/>
      <c r="I30" s="552"/>
      <c r="J30" s="552"/>
      <c r="K30" s="553"/>
      <c r="L30" s="87"/>
    </row>
    <row r="31" spans="2:12" ht="42" customHeight="1" x14ac:dyDescent="0.2">
      <c r="B31" s="545"/>
      <c r="C31" s="546"/>
      <c r="D31" s="546"/>
      <c r="E31" s="546"/>
      <c r="F31" s="547"/>
      <c r="G31" s="533"/>
      <c r="H31" s="534"/>
      <c r="I31" s="534"/>
      <c r="J31" s="534"/>
      <c r="K31" s="535"/>
      <c r="L31" s="87"/>
    </row>
    <row r="32" spans="2:12" ht="12" customHeight="1" x14ac:dyDescent="0.2">
      <c r="B32" s="548" t="s">
        <v>234</v>
      </c>
      <c r="C32" s="549"/>
      <c r="D32" s="549"/>
      <c r="E32" s="549"/>
      <c r="F32" s="550"/>
      <c r="G32" s="536" t="s">
        <v>234</v>
      </c>
      <c r="H32" s="537"/>
      <c r="I32" s="537"/>
      <c r="J32" s="537"/>
      <c r="K32" s="538"/>
      <c r="L32" s="87"/>
    </row>
    <row r="33" spans="2:12" ht="3" customHeight="1" x14ac:dyDescent="0.2"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87"/>
    </row>
    <row r="34" spans="2:12" ht="25.5" customHeight="1" x14ac:dyDescent="0.2">
      <c r="B34" s="48" t="s">
        <v>79</v>
      </c>
      <c r="C34" s="43"/>
      <c r="D34" s="43"/>
      <c r="E34" s="43"/>
      <c r="F34" s="43"/>
      <c r="G34" s="43"/>
      <c r="H34" s="43"/>
      <c r="I34" s="43"/>
      <c r="J34" s="43"/>
      <c r="K34" s="44"/>
      <c r="L34" s="87"/>
    </row>
    <row r="35" spans="2:12" ht="25.5" customHeight="1" x14ac:dyDescent="0.2">
      <c r="B35" s="566"/>
      <c r="C35" s="567"/>
      <c r="D35" s="567"/>
      <c r="E35" s="567"/>
      <c r="F35" s="567"/>
      <c r="G35" s="567"/>
      <c r="H35" s="567"/>
      <c r="I35" s="567"/>
      <c r="J35" s="567"/>
      <c r="K35" s="568"/>
      <c r="L35" s="87"/>
    </row>
    <row r="36" spans="2:12" ht="25.5" customHeight="1" x14ac:dyDescent="0.2">
      <c r="B36" s="521"/>
      <c r="C36" s="522"/>
      <c r="D36" s="522"/>
      <c r="E36" s="522"/>
      <c r="F36" s="522"/>
      <c r="G36" s="522"/>
      <c r="H36" s="522"/>
      <c r="I36" s="522"/>
      <c r="J36" s="522"/>
      <c r="K36" s="523"/>
      <c r="L36" s="87"/>
    </row>
    <row r="37" spans="2:12" ht="25.5" customHeight="1" x14ac:dyDescent="0.2">
      <c r="B37" s="521"/>
      <c r="C37" s="522"/>
      <c r="D37" s="522"/>
      <c r="E37" s="522"/>
      <c r="F37" s="522"/>
      <c r="G37" s="522"/>
      <c r="H37" s="522"/>
      <c r="I37" s="522"/>
      <c r="J37" s="522"/>
      <c r="K37" s="523"/>
      <c r="L37" s="87"/>
    </row>
    <row r="38" spans="2:12" ht="25.5" customHeight="1" x14ac:dyDescent="0.2">
      <c r="B38" s="521"/>
      <c r="C38" s="522"/>
      <c r="D38" s="522"/>
      <c r="E38" s="522"/>
      <c r="F38" s="522"/>
      <c r="G38" s="522"/>
      <c r="H38" s="522"/>
      <c r="I38" s="522"/>
      <c r="J38" s="522"/>
      <c r="K38" s="523"/>
      <c r="L38" s="87"/>
    </row>
    <row r="39" spans="2:12" ht="25.5" customHeight="1" x14ac:dyDescent="0.2">
      <c r="B39" s="521"/>
      <c r="C39" s="522"/>
      <c r="D39" s="522"/>
      <c r="E39" s="522"/>
      <c r="F39" s="522"/>
      <c r="G39" s="522"/>
      <c r="H39" s="522"/>
      <c r="I39" s="522"/>
      <c r="J39" s="522"/>
      <c r="K39" s="523"/>
      <c r="L39" s="87"/>
    </row>
    <row r="40" spans="2:12" ht="25.5" customHeight="1" x14ac:dyDescent="0.2">
      <c r="B40" s="521"/>
      <c r="C40" s="522"/>
      <c r="D40" s="522"/>
      <c r="E40" s="522"/>
      <c r="F40" s="522"/>
      <c r="G40" s="522"/>
      <c r="H40" s="522"/>
      <c r="I40" s="522"/>
      <c r="J40" s="522"/>
      <c r="K40" s="523"/>
      <c r="L40" s="87"/>
    </row>
    <row r="41" spans="2:12" ht="25.5" customHeight="1" x14ac:dyDescent="0.2">
      <c r="B41" s="521"/>
      <c r="C41" s="522"/>
      <c r="D41" s="522"/>
      <c r="E41" s="522"/>
      <c r="F41" s="522"/>
      <c r="G41" s="522"/>
      <c r="H41" s="522"/>
      <c r="I41" s="522"/>
      <c r="J41" s="522"/>
      <c r="K41" s="523"/>
      <c r="L41" s="87"/>
    </row>
    <row r="42" spans="2:12" hidden="1" x14ac:dyDescent="0.2"/>
    <row r="43" spans="2:12" hidden="1" x14ac:dyDescent="0.2"/>
    <row r="44" spans="2:12" hidden="1" x14ac:dyDescent="0.2"/>
    <row r="45" spans="2:12" hidden="1" x14ac:dyDescent="0.2"/>
    <row r="46" spans="2:12" hidden="1" x14ac:dyDescent="0.2"/>
    <row r="47" spans="2:12" hidden="1" x14ac:dyDescent="0.2"/>
    <row r="48" spans="2:12" hidden="1" x14ac:dyDescent="0.2"/>
    <row r="49" spans="2:12" hidden="1" x14ac:dyDescent="0.2"/>
    <row r="50" spans="2:12" hidden="1" x14ac:dyDescent="0.2"/>
    <row r="51" spans="2:12" hidden="1" x14ac:dyDescent="0.2"/>
    <row r="52" spans="2:12" hidden="1" x14ac:dyDescent="0.2"/>
    <row r="53" spans="2:12" x14ac:dyDescent="0.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 x14ac:dyDescent="0.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 x14ac:dyDescent="0.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 x14ac:dyDescent="0.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 x14ac:dyDescent="0.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 hidden="1" x14ac:dyDescent="0.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 hidden="1" x14ac:dyDescent="0.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 x14ac:dyDescent="0.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J15" sqref="J15:K15"/>
      <pageMargins left="0.19685039370078741" right="0.19685039370078741" top="0.19685039370078741" bottom="0.23622047244094491" header="0" footer="0"/>
      <printOptions horizontalCentered="1"/>
      <pageSetup scale="60" orientation="portrait" r:id="rId1"/>
      <headerFooter alignWithMargins="0"/>
    </customSheetView>
  </customSheetViews>
  <mergeCells count="57">
    <mergeCell ref="B41:K41"/>
    <mergeCell ref="H18:J18"/>
    <mergeCell ref="B18:G20"/>
    <mergeCell ref="C21:G21"/>
    <mergeCell ref="B28:F28"/>
    <mergeCell ref="C22:G22"/>
    <mergeCell ref="C23:G23"/>
    <mergeCell ref="B38:K38"/>
    <mergeCell ref="B40:K40"/>
    <mergeCell ref="B36:K36"/>
    <mergeCell ref="B35:K35"/>
    <mergeCell ref="B39:K39"/>
    <mergeCell ref="D24:J24"/>
    <mergeCell ref="B37:K37"/>
    <mergeCell ref="G27:K27"/>
    <mergeCell ref="B27:F27"/>
    <mergeCell ref="J14:K14"/>
    <mergeCell ref="K18:K20"/>
    <mergeCell ref="G31:K31"/>
    <mergeCell ref="G32:K32"/>
    <mergeCell ref="B29:F29"/>
    <mergeCell ref="B30:F30"/>
    <mergeCell ref="B31:F31"/>
    <mergeCell ref="B32:F32"/>
    <mergeCell ref="G29:K29"/>
    <mergeCell ref="G30:K30"/>
    <mergeCell ref="G28:K28"/>
    <mergeCell ref="B14:I14"/>
    <mergeCell ref="J6:K6"/>
    <mergeCell ref="B8:E8"/>
    <mergeCell ref="B17:I17"/>
    <mergeCell ref="J17:K17"/>
    <mergeCell ref="B10:E10"/>
    <mergeCell ref="G11:J11"/>
    <mergeCell ref="G10:J10"/>
    <mergeCell ref="B6:E6"/>
    <mergeCell ref="B7:E7"/>
    <mergeCell ref="G7:H7"/>
    <mergeCell ref="G6:H6"/>
    <mergeCell ref="B11:E11"/>
    <mergeCell ref="J7:K7"/>
    <mergeCell ref="B1:J1"/>
    <mergeCell ref="B15:I15"/>
    <mergeCell ref="J15:K15"/>
    <mergeCell ref="B16:I16"/>
    <mergeCell ref="J16:K16"/>
    <mergeCell ref="G8:K8"/>
    <mergeCell ref="G9:K9"/>
    <mergeCell ref="B9:E9"/>
    <mergeCell ref="B13:I13"/>
    <mergeCell ref="B4:E4"/>
    <mergeCell ref="G4:H4"/>
    <mergeCell ref="J4:K4"/>
    <mergeCell ref="B5:E5"/>
    <mergeCell ref="G5:H5"/>
    <mergeCell ref="J5:K5"/>
    <mergeCell ref="J13:K13"/>
  </mergeCells>
  <phoneticPr fontId="16" type="noConversion"/>
  <dataValidations count="3">
    <dataValidation type="custom" allowBlank="1" showInputMessage="1" showErrorMessage="1" error="Elije una sola opción, en la calificación" sqref="H21:J21" xr:uid="{00000000-0002-0000-0100-000000000000}">
      <formula1>actexten1</formula1>
    </dataValidation>
    <dataValidation type="custom" allowBlank="1" showInputMessage="1" showErrorMessage="1" error="Elije una sola opción, en la calificación" sqref="H22:J22" xr:uid="{00000000-0002-0000-0100-000001000000}">
      <formula1>actexten2</formula1>
    </dataValidation>
    <dataValidation type="custom" allowBlank="1" showInputMessage="1" showErrorMessage="1" error="Elije una sola opción, en la calificación" sqref="H23:J23" xr:uid="{00000000-0002-0000-0100-000002000000}">
      <formula1>actexten3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IU75"/>
  <sheetViews>
    <sheetView showGridLines="0" zoomScale="85" zoomScaleNormal="85" zoomScaleSheetLayoutView="75" workbookViewId="0"/>
  </sheetViews>
  <sheetFormatPr baseColWidth="10" defaultColWidth="0" defaultRowHeight="12.75" zeroHeight="1" x14ac:dyDescent="0.2"/>
  <cols>
    <col min="1" max="1" width="1.7109375" style="87" customWidth="1"/>
    <col min="2" max="2" width="18.7109375" style="88" customWidth="1"/>
    <col min="3" max="3" width="19" style="88" customWidth="1"/>
    <col min="4" max="4" width="14.7109375" style="88" customWidth="1"/>
    <col min="5" max="5" width="18" style="88" customWidth="1"/>
    <col min="6" max="6" width="18.85546875" style="88" customWidth="1"/>
    <col min="7" max="7" width="21.28515625" style="88" customWidth="1"/>
    <col min="8" max="8" width="19.5703125" style="88" customWidth="1"/>
    <col min="9" max="9" width="17.85546875" style="88" customWidth="1"/>
    <col min="10" max="10" width="19.28515625" style="88" customWidth="1"/>
    <col min="11" max="11" width="14" style="88" customWidth="1"/>
    <col min="12" max="12" width="1.7109375" style="87" customWidth="1"/>
    <col min="13" max="13" width="3.140625" style="87" hidden="1" customWidth="1"/>
    <col min="14" max="14" width="3.5703125" style="87" hidden="1" customWidth="1"/>
    <col min="15" max="255" width="11.42578125" style="87" hidden="1" customWidth="1"/>
    <col min="256" max="16384" width="2.5703125" style="87" hidden="1"/>
  </cols>
  <sheetData>
    <row r="1" spans="1:75" ht="21" customHeight="1" x14ac:dyDescent="0.2">
      <c r="B1" s="571" t="str">
        <f>'ACT.EXT.'!B1</f>
        <v>Evaluación del Desempeño del Personal de Mando de la APF</v>
      </c>
      <c r="C1" s="572"/>
      <c r="D1" s="572"/>
      <c r="E1" s="572"/>
      <c r="F1" s="572"/>
      <c r="G1" s="572"/>
      <c r="H1" s="572"/>
      <c r="I1" s="572"/>
      <c r="J1" s="572"/>
      <c r="K1" s="573"/>
    </row>
    <row r="2" spans="1:75" s="28" customFormat="1" ht="36.75" customHeight="1" x14ac:dyDescent="0.25">
      <c r="A2" s="87"/>
      <c r="B2" s="586" t="s">
        <v>288</v>
      </c>
      <c r="C2" s="587"/>
      <c r="D2" s="587"/>
      <c r="E2" s="587"/>
      <c r="F2" s="587"/>
      <c r="G2" s="587"/>
      <c r="H2" s="587"/>
      <c r="I2" s="587"/>
      <c r="J2" s="587"/>
      <c r="K2" s="588"/>
      <c r="L2" s="151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1:75" s="28" customFormat="1" ht="2.4500000000000002" customHeight="1" x14ac:dyDescent="0.25">
      <c r="A3" s="87"/>
      <c r="B3" s="146"/>
      <c r="C3" s="146"/>
      <c r="D3" s="146"/>
      <c r="E3" s="146"/>
      <c r="F3" s="146"/>
      <c r="G3" s="146"/>
      <c r="H3" s="146"/>
      <c r="I3" s="146"/>
      <c r="J3" s="146"/>
      <c r="K3" s="148"/>
      <c r="L3" s="147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spans="1:75" s="28" customFormat="1" ht="24" customHeight="1" x14ac:dyDescent="0.25">
      <c r="A4" s="87"/>
      <c r="B4" s="607">
        <f>'ACT.EXT.'!B4</f>
        <v>0</v>
      </c>
      <c r="C4" s="608"/>
      <c r="D4" s="608"/>
      <c r="E4" s="608"/>
      <c r="F4" s="142"/>
      <c r="G4" s="605">
        <f>'ACT.EXT.'!G4</f>
        <v>0</v>
      </c>
      <c r="H4" s="605"/>
      <c r="I4" s="80"/>
      <c r="J4" s="605">
        <f>'ACT.EXT.'!J4</f>
        <v>0</v>
      </c>
      <c r="K4" s="606"/>
      <c r="L4" s="147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</row>
    <row r="5" spans="1:75" s="28" customFormat="1" ht="9.75" customHeight="1" x14ac:dyDescent="0.25">
      <c r="A5" s="87"/>
      <c r="B5" s="609" t="s">
        <v>216</v>
      </c>
      <c r="C5" s="610"/>
      <c r="D5" s="610"/>
      <c r="E5" s="610"/>
      <c r="F5" s="58"/>
      <c r="G5" s="610" t="s">
        <v>217</v>
      </c>
      <c r="H5" s="610"/>
      <c r="I5" s="59"/>
      <c r="J5" s="610" t="s">
        <v>218</v>
      </c>
      <c r="K5" s="611"/>
      <c r="L5" s="147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</row>
    <row r="6" spans="1:75" s="28" customFormat="1" ht="24" customHeight="1" x14ac:dyDescent="0.25">
      <c r="A6" s="87"/>
      <c r="B6" s="509">
        <f>'ACT.EXT.'!B6</f>
        <v>0</v>
      </c>
      <c r="C6" s="503"/>
      <c r="D6" s="503"/>
      <c r="E6" s="503"/>
      <c r="F6" s="311"/>
      <c r="G6" s="503">
        <f>'ACT.EXT.'!G6</f>
        <v>0</v>
      </c>
      <c r="H6" s="503"/>
      <c r="I6" s="54"/>
      <c r="J6" s="516">
        <f>'ACT.EXT.'!J6</f>
        <v>0</v>
      </c>
      <c r="K6" s="517"/>
      <c r="L6" s="147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</row>
    <row r="7" spans="1:75" s="28" customFormat="1" ht="9.75" customHeight="1" x14ac:dyDescent="0.25">
      <c r="A7" s="87"/>
      <c r="B7" s="609" t="s">
        <v>220</v>
      </c>
      <c r="C7" s="610"/>
      <c r="D7" s="610"/>
      <c r="E7" s="610"/>
      <c r="F7" s="294"/>
      <c r="G7" s="610" t="str">
        <f>'ACT.EXT.'!G7</f>
        <v>CODIGO DE PUESTO</v>
      </c>
      <c r="H7" s="610"/>
      <c r="I7" s="59"/>
      <c r="J7" s="610" t="s">
        <v>219</v>
      </c>
      <c r="K7" s="611"/>
      <c r="L7" s="14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</row>
    <row r="8" spans="1:75" s="28" customFormat="1" ht="43.5" customHeight="1" x14ac:dyDescent="0.25">
      <c r="A8" s="87"/>
      <c r="B8" s="509">
        <f>'ACT.EXT.'!B8</f>
        <v>0</v>
      </c>
      <c r="C8" s="503"/>
      <c r="D8" s="503"/>
      <c r="E8" s="503"/>
      <c r="F8" s="54"/>
      <c r="G8" s="503">
        <f>'ACT.EXT.'!G8</f>
        <v>0</v>
      </c>
      <c r="H8" s="503"/>
      <c r="I8" s="503"/>
      <c r="J8" s="503"/>
      <c r="K8" s="504"/>
      <c r="L8" s="147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</row>
    <row r="9" spans="1:75" s="28" customFormat="1" ht="9.75" customHeight="1" x14ac:dyDescent="0.25">
      <c r="A9" s="87"/>
      <c r="B9" s="614" t="str">
        <f>'ACT.EXT.'!B9</f>
        <v>NOMBRE DE LA DEPENDENCIA U ÓRGANO ADMINISTRATIVO DESCONCENTRADO</v>
      </c>
      <c r="C9" s="615"/>
      <c r="D9" s="615"/>
      <c r="E9" s="615"/>
      <c r="F9" s="60"/>
      <c r="G9" s="610" t="s">
        <v>251</v>
      </c>
      <c r="H9" s="610"/>
      <c r="I9" s="610"/>
      <c r="J9" s="610"/>
      <c r="K9" s="611"/>
      <c r="L9" s="147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</row>
    <row r="10" spans="1:75" s="28" customFormat="1" ht="24" customHeight="1" x14ac:dyDescent="0.25">
      <c r="A10" s="87"/>
      <c r="B10" s="509">
        <f>'ACT.EXT.'!B10</f>
        <v>0</v>
      </c>
      <c r="C10" s="503"/>
      <c r="D10" s="503"/>
      <c r="E10" s="503"/>
      <c r="F10" s="311"/>
      <c r="G10" s="503">
        <f>'ACT.EXT.'!G10</f>
        <v>0</v>
      </c>
      <c r="H10" s="503"/>
      <c r="I10" s="503"/>
      <c r="J10" s="503"/>
      <c r="K10" s="504"/>
      <c r="L10" s="14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</row>
    <row r="11" spans="1:75" s="28" customFormat="1" ht="10.5" customHeight="1" x14ac:dyDescent="0.25">
      <c r="A11" s="87"/>
      <c r="B11" s="616" t="str">
        <f>'ACT.EXT.'!B11</f>
        <v xml:space="preserve">AÑO DE LA EVALUACIÓN </v>
      </c>
      <c r="C11" s="617"/>
      <c r="D11" s="617"/>
      <c r="E11" s="617"/>
      <c r="F11" s="293"/>
      <c r="G11" s="617" t="str">
        <f>'ACT.EXT.'!G11</f>
        <v>LUGAR y FECHA DE LA APLICACIÓN</v>
      </c>
      <c r="H11" s="617"/>
      <c r="I11" s="617"/>
      <c r="J11" s="617"/>
      <c r="K11" s="618"/>
      <c r="L11" s="147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</row>
    <row r="12" spans="1:75" s="28" customFormat="1" ht="3" customHeight="1" x14ac:dyDescent="0.2">
      <c r="A12" s="87"/>
      <c r="B12" s="88"/>
      <c r="C12" s="88"/>
      <c r="D12" s="88"/>
      <c r="E12" s="149"/>
      <c r="F12" s="149"/>
      <c r="G12" s="150"/>
      <c r="H12" s="150"/>
      <c r="I12" s="150"/>
      <c r="J12" s="88"/>
      <c r="K12" s="88"/>
      <c r="L12" s="87"/>
    </row>
    <row r="13" spans="1:75" s="28" customFormat="1" ht="32.25" customHeight="1" x14ac:dyDescent="0.2">
      <c r="A13" s="87"/>
      <c r="B13" s="592" t="str">
        <f>'fact efi-AUTO'!B13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93"/>
      <c r="D13" s="593"/>
      <c r="E13" s="593"/>
      <c r="F13" s="593"/>
      <c r="G13" s="593"/>
      <c r="H13" s="593"/>
      <c r="I13" s="593"/>
      <c r="J13" s="593"/>
      <c r="K13" s="594"/>
      <c r="L13" s="87"/>
    </row>
    <row r="14" spans="1:75" s="28" customFormat="1" ht="33" customHeight="1" x14ac:dyDescent="0.2">
      <c r="A14" s="87"/>
      <c r="B14" s="595" t="s">
        <v>294</v>
      </c>
      <c r="C14" s="596"/>
      <c r="D14" s="596"/>
      <c r="E14" s="596"/>
      <c r="F14" s="597"/>
      <c r="G14" s="286" t="s">
        <v>289</v>
      </c>
      <c r="H14" s="286" t="s">
        <v>152</v>
      </c>
      <c r="I14" s="286" t="s">
        <v>290</v>
      </c>
      <c r="J14" s="286" t="s">
        <v>291</v>
      </c>
      <c r="K14" s="286" t="s">
        <v>292</v>
      </c>
      <c r="L14" s="87"/>
    </row>
    <row r="15" spans="1:75" s="28" customFormat="1" ht="28.5" customHeight="1" x14ac:dyDescent="0.2">
      <c r="A15" s="87"/>
      <c r="B15" s="580" t="s">
        <v>136</v>
      </c>
      <c r="C15" s="581"/>
      <c r="D15" s="581"/>
      <c r="E15" s="581"/>
      <c r="F15" s="582"/>
      <c r="G15" s="15"/>
      <c r="H15" s="15"/>
      <c r="I15" s="15"/>
      <c r="J15" s="15"/>
      <c r="K15" s="15"/>
      <c r="L15" s="87"/>
    </row>
    <row r="16" spans="1:75" s="28" customFormat="1" ht="40.5" customHeight="1" x14ac:dyDescent="0.2">
      <c r="A16" s="87"/>
      <c r="B16" s="592" t="str">
        <f>'fact efi-AUTO'!B16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6" s="612"/>
      <c r="D16" s="612"/>
      <c r="E16" s="612"/>
      <c r="F16" s="612"/>
      <c r="G16" s="612"/>
      <c r="H16" s="612"/>
      <c r="I16" s="612"/>
      <c r="J16" s="612"/>
      <c r="K16" s="613"/>
      <c r="L16" s="87"/>
    </row>
    <row r="17" spans="1:16" s="139" customFormat="1" ht="32.25" customHeight="1" x14ac:dyDescent="0.2">
      <c r="A17" s="143"/>
      <c r="B17" s="595" t="s">
        <v>293</v>
      </c>
      <c r="C17" s="596"/>
      <c r="D17" s="596"/>
      <c r="E17" s="596"/>
      <c r="F17" s="597"/>
      <c r="G17" s="286" t="s">
        <v>289</v>
      </c>
      <c r="H17" s="286" t="s">
        <v>152</v>
      </c>
      <c r="I17" s="286" t="s">
        <v>290</v>
      </c>
      <c r="J17" s="286" t="s">
        <v>291</v>
      </c>
      <c r="K17" s="286" t="s">
        <v>292</v>
      </c>
      <c r="L17" s="143"/>
    </row>
    <row r="18" spans="1:16" s="28" customFormat="1" ht="19.5" customHeight="1" x14ac:dyDescent="0.2">
      <c r="A18" s="87"/>
      <c r="B18" s="580" t="s">
        <v>137</v>
      </c>
      <c r="C18" s="581"/>
      <c r="D18" s="581"/>
      <c r="E18" s="581"/>
      <c r="F18" s="582"/>
      <c r="G18" s="15"/>
      <c r="H18" s="15"/>
      <c r="I18" s="15"/>
      <c r="J18" s="15"/>
      <c r="K18" s="15"/>
      <c r="L18" s="87"/>
    </row>
    <row r="19" spans="1:16" s="28" customFormat="1" ht="19.5" customHeight="1" x14ac:dyDescent="0.2">
      <c r="A19" s="87"/>
      <c r="B19" s="589" t="s">
        <v>138</v>
      </c>
      <c r="C19" s="590"/>
      <c r="D19" s="590"/>
      <c r="E19" s="590"/>
      <c r="F19" s="591"/>
      <c r="G19" s="15"/>
      <c r="H19" s="15"/>
      <c r="I19" s="15"/>
      <c r="J19" s="15"/>
      <c r="K19" s="15"/>
      <c r="L19" s="87"/>
    </row>
    <row r="20" spans="1:16" s="28" customFormat="1" ht="19.5" customHeight="1" x14ac:dyDescent="0.2">
      <c r="A20" s="87"/>
      <c r="B20" s="580" t="s">
        <v>139</v>
      </c>
      <c r="C20" s="581"/>
      <c r="D20" s="581"/>
      <c r="E20" s="581"/>
      <c r="F20" s="582"/>
      <c r="G20" s="15"/>
      <c r="H20" s="15"/>
      <c r="I20" s="15"/>
      <c r="J20" s="15"/>
      <c r="K20" s="15"/>
      <c r="L20" s="87"/>
    </row>
    <row r="21" spans="1:16" s="28" customFormat="1" ht="41.25" customHeight="1" x14ac:dyDescent="0.2">
      <c r="A21" s="87"/>
      <c r="B21" s="592" t="str">
        <f>'fact efi-AUTO'!B21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1" s="593"/>
      <c r="D21" s="593"/>
      <c r="E21" s="593"/>
      <c r="F21" s="593"/>
      <c r="G21" s="593"/>
      <c r="H21" s="593"/>
      <c r="I21" s="593"/>
      <c r="J21" s="593"/>
      <c r="K21" s="594"/>
      <c r="L21" s="87"/>
    </row>
    <row r="22" spans="1:16" s="139" customFormat="1" ht="32.25" customHeight="1" x14ac:dyDescent="0.2">
      <c r="A22" s="143"/>
      <c r="B22" s="595" t="s">
        <v>293</v>
      </c>
      <c r="C22" s="596"/>
      <c r="D22" s="596"/>
      <c r="E22" s="596"/>
      <c r="F22" s="597"/>
      <c r="G22" s="286" t="s">
        <v>289</v>
      </c>
      <c r="H22" s="286" t="s">
        <v>152</v>
      </c>
      <c r="I22" s="286" t="s">
        <v>290</v>
      </c>
      <c r="J22" s="286" t="s">
        <v>291</v>
      </c>
      <c r="K22" s="286" t="s">
        <v>292</v>
      </c>
      <c r="L22" s="143"/>
    </row>
    <row r="23" spans="1:16" s="28" customFormat="1" ht="19.5" customHeight="1" x14ac:dyDescent="0.2">
      <c r="A23" s="87"/>
      <c r="B23" s="589" t="s">
        <v>140</v>
      </c>
      <c r="C23" s="590"/>
      <c r="D23" s="590"/>
      <c r="E23" s="590"/>
      <c r="F23" s="591"/>
      <c r="G23" s="15"/>
      <c r="H23" s="15"/>
      <c r="I23" s="15"/>
      <c r="J23" s="15"/>
      <c r="K23" s="15"/>
      <c r="L23" s="87"/>
    </row>
    <row r="24" spans="1:16" s="28" customFormat="1" ht="19.5" customHeight="1" x14ac:dyDescent="0.2">
      <c r="A24" s="87"/>
      <c r="B24" s="589" t="s">
        <v>141</v>
      </c>
      <c r="C24" s="590"/>
      <c r="D24" s="590"/>
      <c r="E24" s="590"/>
      <c r="F24" s="591"/>
      <c r="G24" s="15"/>
      <c r="H24" s="15"/>
      <c r="I24" s="15"/>
      <c r="J24" s="15"/>
      <c r="K24" s="15"/>
      <c r="L24" s="87"/>
    </row>
    <row r="25" spans="1:16" s="28" customFormat="1" ht="19.5" customHeight="1" x14ac:dyDescent="0.2">
      <c r="A25" s="87"/>
      <c r="B25" s="589" t="s">
        <v>142</v>
      </c>
      <c r="C25" s="590"/>
      <c r="D25" s="590"/>
      <c r="E25" s="590"/>
      <c r="F25" s="591"/>
      <c r="G25" s="15"/>
      <c r="H25" s="15"/>
      <c r="I25" s="15"/>
      <c r="J25" s="15"/>
      <c r="K25" s="15"/>
      <c r="L25" s="87"/>
    </row>
    <row r="26" spans="1:16" s="28" customFormat="1" ht="38.25" customHeight="1" x14ac:dyDescent="0.2">
      <c r="A26" s="87"/>
      <c r="B26" s="592" t="str">
        <f>'fact efi-AUTO'!B26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593"/>
      <c r="D26" s="593"/>
      <c r="E26" s="593"/>
      <c r="F26" s="593"/>
      <c r="G26" s="593"/>
      <c r="H26" s="593"/>
      <c r="I26" s="593"/>
      <c r="J26" s="593"/>
      <c r="K26" s="594"/>
      <c r="L26" s="87"/>
    </row>
    <row r="27" spans="1:16" s="139" customFormat="1" ht="32.25" customHeight="1" x14ac:dyDescent="0.2">
      <c r="A27" s="143"/>
      <c r="B27" s="595" t="s">
        <v>293</v>
      </c>
      <c r="C27" s="596"/>
      <c r="D27" s="596"/>
      <c r="E27" s="596"/>
      <c r="F27" s="597"/>
      <c r="G27" s="286" t="s">
        <v>289</v>
      </c>
      <c r="H27" s="286" t="s">
        <v>152</v>
      </c>
      <c r="I27" s="286" t="s">
        <v>290</v>
      </c>
      <c r="J27" s="286" t="s">
        <v>291</v>
      </c>
      <c r="K27" s="286" t="s">
        <v>292</v>
      </c>
      <c r="L27" s="143"/>
    </row>
    <row r="28" spans="1:16" s="140" customFormat="1" ht="19.5" customHeight="1" x14ac:dyDescent="0.2">
      <c r="A28" s="144"/>
      <c r="B28" s="580" t="s">
        <v>143</v>
      </c>
      <c r="C28" s="581"/>
      <c r="D28" s="581"/>
      <c r="E28" s="581"/>
      <c r="F28" s="582"/>
      <c r="G28" s="15"/>
      <c r="H28" s="15"/>
      <c r="I28" s="15"/>
      <c r="J28" s="15"/>
      <c r="K28" s="15"/>
      <c r="L28" s="144"/>
    </row>
    <row r="29" spans="1:16" s="140" customFormat="1" ht="19.5" customHeight="1" x14ac:dyDescent="0.2">
      <c r="A29" s="144"/>
      <c r="B29" s="580" t="s">
        <v>144</v>
      </c>
      <c r="C29" s="581"/>
      <c r="D29" s="581"/>
      <c r="E29" s="581"/>
      <c r="F29" s="582"/>
      <c r="G29" s="15"/>
      <c r="H29" s="15"/>
      <c r="I29" s="15"/>
      <c r="J29" s="15"/>
      <c r="K29" s="15"/>
      <c r="L29" s="144"/>
    </row>
    <row r="30" spans="1:16" s="28" customFormat="1" ht="43.5" customHeight="1" x14ac:dyDescent="0.2">
      <c r="A30" s="87"/>
      <c r="B30" s="583" t="str">
        <f>'fact efi-AUTO'!B30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0" s="584"/>
      <c r="D30" s="584"/>
      <c r="E30" s="584"/>
      <c r="F30" s="584"/>
      <c r="G30" s="584"/>
      <c r="H30" s="584"/>
      <c r="I30" s="584"/>
      <c r="J30" s="584"/>
      <c r="K30" s="585"/>
      <c r="L30" s="131"/>
      <c r="M30" s="31"/>
      <c r="N30" s="31"/>
      <c r="O30" s="31"/>
      <c r="P30" s="31"/>
    </row>
    <row r="31" spans="1:16" s="139" customFormat="1" ht="32.25" customHeight="1" x14ac:dyDescent="0.2">
      <c r="A31" s="143"/>
      <c r="B31" s="595" t="s">
        <v>293</v>
      </c>
      <c r="C31" s="596"/>
      <c r="D31" s="596"/>
      <c r="E31" s="596"/>
      <c r="F31" s="597"/>
      <c r="G31" s="286" t="s">
        <v>289</v>
      </c>
      <c r="H31" s="286" t="s">
        <v>152</v>
      </c>
      <c r="I31" s="286" t="s">
        <v>290</v>
      </c>
      <c r="J31" s="286" t="s">
        <v>291</v>
      </c>
      <c r="K31" s="286" t="s">
        <v>292</v>
      </c>
      <c r="L31" s="143"/>
    </row>
    <row r="32" spans="1:16" s="141" customFormat="1" ht="19.5" customHeight="1" x14ac:dyDescent="0.25">
      <c r="A32" s="145"/>
      <c r="B32" s="580" t="s">
        <v>145</v>
      </c>
      <c r="C32" s="581"/>
      <c r="D32" s="581"/>
      <c r="E32" s="581"/>
      <c r="F32" s="582"/>
      <c r="G32" s="15"/>
      <c r="H32" s="15"/>
      <c r="I32" s="15"/>
      <c r="J32" s="15"/>
      <c r="K32" s="15"/>
      <c r="L32" s="145"/>
    </row>
    <row r="33" spans="1:12" s="141" customFormat="1" ht="19.5" customHeight="1" x14ac:dyDescent="0.25">
      <c r="A33" s="145"/>
      <c r="B33" s="580" t="s">
        <v>146</v>
      </c>
      <c r="C33" s="581"/>
      <c r="D33" s="581"/>
      <c r="E33" s="581"/>
      <c r="F33" s="582"/>
      <c r="G33" s="15"/>
      <c r="H33" s="15"/>
      <c r="I33" s="15"/>
      <c r="J33" s="15"/>
      <c r="K33" s="15"/>
      <c r="L33" s="145"/>
    </row>
    <row r="34" spans="1:12" s="141" customFormat="1" ht="19.5" customHeight="1" x14ac:dyDescent="0.25">
      <c r="A34" s="145"/>
      <c r="B34" s="580" t="s">
        <v>148</v>
      </c>
      <c r="C34" s="599"/>
      <c r="D34" s="581"/>
      <c r="E34" s="581"/>
      <c r="F34" s="582"/>
      <c r="G34" s="15"/>
      <c r="H34" s="15"/>
      <c r="I34" s="15"/>
      <c r="J34" s="15"/>
      <c r="K34" s="15"/>
      <c r="L34" s="145"/>
    </row>
    <row r="35" spans="1:12" s="28" customFormat="1" ht="12.6" customHeight="1" x14ac:dyDescent="0.2">
      <c r="A35" s="87"/>
      <c r="B35" s="152" t="s">
        <v>38</v>
      </c>
      <c r="C35" s="62" t="str">
        <f>'tablas de calculo'!L3</f>
        <v>Verifica la evaluación</v>
      </c>
      <c r="D35" s="114"/>
      <c r="E35" s="161"/>
      <c r="F35" s="131"/>
      <c r="G35" s="87"/>
      <c r="H35" s="87"/>
      <c r="I35" s="88"/>
      <c r="J35" s="88"/>
      <c r="K35" s="88"/>
      <c r="L35" s="87"/>
    </row>
    <row r="36" spans="1:12" s="28" customFormat="1" x14ac:dyDescent="0.2">
      <c r="A36" s="87"/>
      <c r="B36" s="152" t="s">
        <v>1</v>
      </c>
      <c r="C36" s="62" t="str">
        <f>'tablas de calculo'!L7</f>
        <v>Verifica la evaluación</v>
      </c>
      <c r="D36" s="87"/>
      <c r="E36" s="600" t="str">
        <f>'Resumen personal'!B57</f>
        <v xml:space="preserve">                                                                                                                                                               </v>
      </c>
      <c r="F36" s="600"/>
      <c r="G36" s="600"/>
      <c r="H36" s="87"/>
      <c r="I36" s="88"/>
      <c r="J36" s="88"/>
      <c r="K36" s="88"/>
      <c r="L36" s="87"/>
    </row>
    <row r="37" spans="1:12" s="28" customFormat="1" x14ac:dyDescent="0.2">
      <c r="A37" s="87"/>
      <c r="B37" s="153" t="s">
        <v>2</v>
      </c>
      <c r="C37" s="62" t="str">
        <f>'tablas de calculo'!L11</f>
        <v>Verifica la evaluación</v>
      </c>
      <c r="D37" s="87"/>
      <c r="E37" s="600"/>
      <c r="F37" s="600"/>
      <c r="G37" s="600"/>
      <c r="H37" s="87"/>
      <c r="I37" s="88"/>
      <c r="J37" s="88"/>
      <c r="K37" s="88"/>
      <c r="L37" s="87"/>
    </row>
    <row r="38" spans="1:12" s="28" customFormat="1" x14ac:dyDescent="0.2">
      <c r="A38" s="87"/>
      <c r="B38" s="153" t="s">
        <v>4</v>
      </c>
      <c r="C38" s="62" t="str">
        <f>'tablas de calculo'!L14</f>
        <v>Verifica la evaluación</v>
      </c>
      <c r="D38" s="87"/>
      <c r="E38" s="600"/>
      <c r="F38" s="600"/>
      <c r="G38" s="600"/>
      <c r="H38" s="131"/>
      <c r="I38" s="88"/>
      <c r="J38" s="88"/>
      <c r="K38" s="103"/>
      <c r="L38" s="87"/>
    </row>
    <row r="39" spans="1:12" s="28" customFormat="1" ht="13.5" thickBot="1" x14ac:dyDescent="0.25">
      <c r="A39" s="87"/>
      <c r="B39" s="153" t="s">
        <v>3</v>
      </c>
      <c r="C39" s="63" t="str">
        <f>'tablas de calculo'!L18</f>
        <v>Verifica la evaluación</v>
      </c>
      <c r="D39" s="87"/>
      <c r="E39" s="600"/>
      <c r="F39" s="600"/>
      <c r="G39" s="600"/>
      <c r="H39" s="162"/>
      <c r="I39" s="172"/>
      <c r="J39" s="172"/>
      <c r="K39" s="163"/>
      <c r="L39" s="87"/>
    </row>
    <row r="40" spans="1:12" s="28" customFormat="1" ht="33" customHeight="1" x14ac:dyDescent="0.2">
      <c r="A40" s="87"/>
      <c r="B40" s="154" t="s">
        <v>5</v>
      </c>
      <c r="C40" s="64">
        <f>'tablas de calculo'!L19</f>
        <v>0</v>
      </c>
      <c r="D40" s="157"/>
      <c r="E40" s="601"/>
      <c r="F40" s="601"/>
      <c r="G40" s="601"/>
      <c r="H40" s="87"/>
      <c r="I40" s="172"/>
      <c r="J40" s="172"/>
      <c r="K40" s="172"/>
      <c r="L40" s="87"/>
    </row>
    <row r="41" spans="1:12" s="31" customFormat="1" ht="32.25" customHeight="1" x14ac:dyDescent="0.2">
      <c r="A41" s="131"/>
      <c r="B41" s="155" t="s">
        <v>6</v>
      </c>
      <c r="C41" s="36" t="str">
        <f>'tablas de calculo'!L20</f>
        <v>Aplica la Evaluación</v>
      </c>
      <c r="D41" s="158"/>
      <c r="E41" s="470" t="s">
        <v>254</v>
      </c>
      <c r="F41" s="470"/>
      <c r="G41" s="470"/>
      <c r="H41" s="164"/>
      <c r="I41" s="598" t="s">
        <v>27</v>
      </c>
      <c r="J41" s="598"/>
      <c r="K41" s="598"/>
      <c r="L41" s="131"/>
    </row>
    <row r="42" spans="1:12" s="31" customFormat="1" ht="25.5" customHeight="1" x14ac:dyDescent="0.2">
      <c r="A42" s="131"/>
      <c r="B42" s="156"/>
      <c r="C42" s="159"/>
      <c r="D42" s="131"/>
      <c r="E42" s="173">
        <f>MDI!E55</f>
        <v>0</v>
      </c>
      <c r="F42" s="165"/>
      <c r="G42" s="174">
        <f>MDI!H55</f>
        <v>0</v>
      </c>
      <c r="H42" s="131"/>
      <c r="I42" s="166"/>
      <c r="J42" s="166"/>
      <c r="K42" s="166"/>
      <c r="L42" s="131"/>
    </row>
    <row r="43" spans="1:12" s="31" customFormat="1" ht="12.75" customHeight="1" x14ac:dyDescent="0.2">
      <c r="A43" s="131"/>
      <c r="B43" s="156"/>
      <c r="C43" s="159"/>
      <c r="D43" s="158"/>
      <c r="E43" s="167" t="s">
        <v>230</v>
      </c>
      <c r="F43" s="168"/>
      <c r="G43" s="169" t="s">
        <v>231</v>
      </c>
      <c r="H43" s="164"/>
      <c r="I43" s="166"/>
      <c r="J43" s="166"/>
      <c r="K43" s="166"/>
      <c r="L43" s="131"/>
    </row>
    <row r="44" spans="1:12" s="31" customFormat="1" ht="21" customHeight="1" x14ac:dyDescent="0.2">
      <c r="A44" s="131"/>
      <c r="B44" s="156"/>
      <c r="C44" s="160"/>
      <c r="D44" s="131"/>
      <c r="E44" s="165"/>
      <c r="F44" s="165"/>
      <c r="G44" s="170"/>
      <c r="H44" s="171"/>
      <c r="I44" s="166"/>
      <c r="J44" s="166"/>
      <c r="K44" s="166"/>
      <c r="L44" s="131"/>
    </row>
    <row r="45" spans="1:12" s="28" customFormat="1" ht="3.75" customHeight="1" x14ac:dyDescent="0.2">
      <c r="A45" s="87"/>
      <c r="B45" s="88"/>
      <c r="C45" s="88"/>
      <c r="D45" s="88"/>
      <c r="E45" s="103"/>
      <c r="F45" s="88"/>
      <c r="G45" s="103"/>
      <c r="H45" s="103"/>
      <c r="I45" s="103"/>
      <c r="J45" s="103"/>
      <c r="K45" s="103"/>
      <c r="L45" s="87"/>
    </row>
    <row r="46" spans="1:12" s="28" customFormat="1" ht="15" customHeight="1" x14ac:dyDescent="0.2">
      <c r="A46" s="87"/>
      <c r="B46" s="602" t="s">
        <v>61</v>
      </c>
      <c r="C46" s="603"/>
      <c r="D46" s="603"/>
      <c r="E46" s="603"/>
      <c r="F46" s="603"/>
      <c r="G46" s="603"/>
      <c r="H46" s="603"/>
      <c r="I46" s="603"/>
      <c r="J46" s="603"/>
      <c r="K46" s="604"/>
      <c r="L46" s="87"/>
    </row>
    <row r="47" spans="1:12" s="28" customFormat="1" ht="25.5" customHeight="1" x14ac:dyDescent="0.2">
      <c r="A47" s="87"/>
      <c r="B47" s="574"/>
      <c r="C47" s="575"/>
      <c r="D47" s="36" t="s">
        <v>124</v>
      </c>
      <c r="E47" s="576"/>
      <c r="F47" s="576"/>
      <c r="G47" s="576"/>
      <c r="H47" s="576"/>
      <c r="I47" s="576"/>
      <c r="J47" s="576"/>
      <c r="K47" s="577"/>
      <c r="L47" s="87"/>
    </row>
    <row r="48" spans="1:12" s="28" customFormat="1" ht="25.5" customHeight="1" x14ac:dyDescent="0.2">
      <c r="A48" s="87"/>
      <c r="B48" s="574"/>
      <c r="C48" s="575"/>
      <c r="D48" s="36" t="s">
        <v>124</v>
      </c>
      <c r="E48" s="578"/>
      <c r="F48" s="578"/>
      <c r="G48" s="578"/>
      <c r="H48" s="578"/>
      <c r="I48" s="578"/>
      <c r="J48" s="578"/>
      <c r="K48" s="579"/>
      <c r="L48" s="87"/>
    </row>
    <row r="49" spans="1:12" s="28" customFormat="1" ht="25.5" customHeight="1" x14ac:dyDescent="0.2">
      <c r="A49" s="87"/>
      <c r="B49" s="574"/>
      <c r="C49" s="575"/>
      <c r="D49" s="36" t="s">
        <v>124</v>
      </c>
      <c r="E49" s="578"/>
      <c r="F49" s="578"/>
      <c r="G49" s="578"/>
      <c r="H49" s="578"/>
      <c r="I49" s="578"/>
      <c r="J49" s="578"/>
      <c r="K49" s="579"/>
      <c r="L49" s="87"/>
    </row>
    <row r="50" spans="1:12" s="28" customFormat="1" ht="25.5" customHeight="1" x14ac:dyDescent="0.2">
      <c r="A50" s="87"/>
      <c r="B50" s="574"/>
      <c r="C50" s="575"/>
      <c r="D50" s="36" t="s">
        <v>124</v>
      </c>
      <c r="E50" s="578"/>
      <c r="F50" s="578"/>
      <c r="G50" s="578"/>
      <c r="H50" s="578"/>
      <c r="I50" s="578"/>
      <c r="J50" s="578"/>
      <c r="K50" s="579"/>
      <c r="L50" s="87"/>
    </row>
    <row r="51" spans="1:12" s="28" customFormat="1" ht="25.5" customHeight="1" x14ac:dyDescent="0.2">
      <c r="A51" s="87"/>
      <c r="B51" s="574"/>
      <c r="C51" s="575"/>
      <c r="D51" s="36" t="s">
        <v>124</v>
      </c>
      <c r="E51" s="578"/>
      <c r="F51" s="578"/>
      <c r="G51" s="578"/>
      <c r="H51" s="578"/>
      <c r="I51" s="578"/>
      <c r="J51" s="578"/>
      <c r="K51" s="579"/>
      <c r="L51" s="87"/>
    </row>
    <row r="52" spans="1:12" s="28" customFormat="1" ht="25.5" customHeight="1" x14ac:dyDescent="0.2">
      <c r="A52" s="87"/>
      <c r="B52" s="574"/>
      <c r="C52" s="575"/>
      <c r="D52" s="36" t="s">
        <v>124</v>
      </c>
      <c r="E52" s="578"/>
      <c r="F52" s="578"/>
      <c r="G52" s="578"/>
      <c r="H52" s="578"/>
      <c r="I52" s="578"/>
      <c r="J52" s="578"/>
      <c r="K52" s="579"/>
      <c r="L52" s="87"/>
    </row>
    <row r="53" spans="1:12" s="28" customFormat="1" ht="25.5" customHeight="1" x14ac:dyDescent="0.2">
      <c r="A53" s="87"/>
      <c r="B53" s="574"/>
      <c r="C53" s="575"/>
      <c r="D53" s="36" t="s">
        <v>124</v>
      </c>
      <c r="E53" s="578"/>
      <c r="F53" s="578"/>
      <c r="G53" s="578"/>
      <c r="H53" s="578"/>
      <c r="I53" s="578"/>
      <c r="J53" s="578"/>
      <c r="K53" s="579"/>
      <c r="L53" s="87"/>
    </row>
    <row r="54" spans="1:12" s="28" customFormat="1" ht="12.75" customHeight="1" x14ac:dyDescent="0.2">
      <c r="A54" s="87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87"/>
    </row>
    <row r="55" spans="1:12" s="28" customFormat="1" hidden="1" x14ac:dyDescent="0.2">
      <c r="A55" s="87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87"/>
    </row>
    <row r="56" spans="1:12" s="28" customFormat="1" hidden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7"/>
    </row>
    <row r="57" spans="1:12" s="28" customFormat="1" hidden="1" x14ac:dyDescent="0.2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7"/>
    </row>
    <row r="58" spans="1:12" s="28" customFormat="1" hidden="1" x14ac:dyDescent="0.2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31"/>
    </row>
    <row r="59" spans="1:12" s="86" customFormat="1" ht="15" hidden="1" x14ac:dyDescent="0.2">
      <c r="A59" s="123"/>
      <c r="B59" s="175" t="s">
        <v>118</v>
      </c>
      <c r="C59" s="176" t="s">
        <v>119</v>
      </c>
      <c r="D59" s="176" t="s">
        <v>120</v>
      </c>
      <c r="E59" s="176" t="s">
        <v>121</v>
      </c>
      <c r="F59" s="176" t="s">
        <v>122</v>
      </c>
      <c r="G59" s="176" t="s">
        <v>123</v>
      </c>
      <c r="H59" s="177" t="s">
        <v>125</v>
      </c>
      <c r="I59" s="178"/>
      <c r="J59" s="178"/>
      <c r="K59" s="178"/>
      <c r="L59" s="123"/>
    </row>
    <row r="60" spans="1:12" s="28" customFormat="1" hidden="1" x14ac:dyDescent="0.2">
      <c r="A60" s="87"/>
      <c r="B60" s="178"/>
      <c r="C60" s="178"/>
      <c r="D60" s="88"/>
      <c r="E60" s="88"/>
      <c r="F60" s="88"/>
      <c r="G60" s="88"/>
      <c r="H60" s="88"/>
      <c r="I60" s="88"/>
      <c r="J60" s="88"/>
      <c r="K60" s="88"/>
      <c r="L60" s="87"/>
    </row>
    <row r="61" spans="1:12" s="28" customFormat="1" hidden="1" x14ac:dyDescent="0.2">
      <c r="A61" s="87"/>
      <c r="B61" s="178">
        <v>35</v>
      </c>
      <c r="C61" s="178"/>
      <c r="D61" s="88"/>
      <c r="E61" s="88"/>
      <c r="F61" s="88"/>
      <c r="G61" s="88"/>
      <c r="H61" s="88"/>
      <c r="I61" s="88"/>
      <c r="J61" s="88"/>
      <c r="K61" s="88"/>
      <c r="L61" s="87"/>
    </row>
    <row r="62" spans="1:12" s="28" customFormat="1" hidden="1" x14ac:dyDescent="0.2">
      <c r="A62" s="87"/>
      <c r="B62" s="178">
        <v>10</v>
      </c>
      <c r="C62" s="178"/>
      <c r="D62" s="88"/>
      <c r="E62" s="88"/>
      <c r="F62" s="88"/>
      <c r="G62" s="88"/>
      <c r="H62" s="88"/>
      <c r="I62" s="88"/>
      <c r="J62" s="88"/>
      <c r="K62" s="88"/>
      <c r="L62" s="87"/>
    </row>
    <row r="63" spans="1:12" s="28" customFormat="1" hidden="1" x14ac:dyDescent="0.2">
      <c r="A63" s="87"/>
      <c r="B63" s="178"/>
      <c r="C63" s="178"/>
      <c r="D63" s="88"/>
      <c r="E63" s="88"/>
      <c r="F63" s="88"/>
      <c r="G63" s="88"/>
      <c r="H63" s="88"/>
      <c r="I63" s="88"/>
      <c r="J63" s="88"/>
      <c r="K63" s="88"/>
      <c r="L63" s="87"/>
    </row>
    <row r="64" spans="1:12" s="28" customFormat="1" hidden="1" x14ac:dyDescent="0.2">
      <c r="A64" s="87"/>
      <c r="B64" s="178"/>
      <c r="C64" s="178"/>
      <c r="D64" s="88"/>
      <c r="E64" s="88"/>
      <c r="F64" s="88"/>
      <c r="G64" s="88"/>
      <c r="H64" s="88"/>
      <c r="I64" s="88"/>
      <c r="J64" s="88"/>
      <c r="K64" s="88"/>
      <c r="L64" s="87"/>
    </row>
    <row r="65" spans="1:12" s="28" customFormat="1" hidden="1" x14ac:dyDescent="0.2">
      <c r="A65" s="87"/>
      <c r="B65" s="178"/>
      <c r="C65" s="178"/>
      <c r="D65" s="88"/>
      <c r="E65" s="88"/>
      <c r="F65" s="88"/>
      <c r="G65" s="88"/>
      <c r="H65" s="88"/>
      <c r="I65" s="88"/>
      <c r="J65" s="88"/>
      <c r="K65" s="88"/>
      <c r="L65" s="87"/>
    </row>
    <row r="66" spans="1:12" s="28" customFormat="1" hidden="1" x14ac:dyDescent="0.2">
      <c r="A66" s="87"/>
      <c r="B66" s="178"/>
      <c r="C66" s="178"/>
      <c r="D66" s="88"/>
      <c r="E66" s="88"/>
      <c r="F66" s="88"/>
      <c r="G66" s="88"/>
      <c r="H66" s="88"/>
      <c r="I66" s="88"/>
      <c r="J66" s="88"/>
      <c r="K66" s="88"/>
      <c r="L66" s="87"/>
    </row>
    <row r="67" spans="1:12" s="28" customFormat="1" hidden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7"/>
    </row>
    <row r="68" spans="1:12" hidden="1" x14ac:dyDescent="0.2"/>
    <row r="69" spans="1:12" hidden="1" x14ac:dyDescent="0.2"/>
    <row r="70" spans="1:12" hidden="1" x14ac:dyDescent="0.2"/>
    <row r="71" spans="1:12" hidden="1" x14ac:dyDescent="0.2"/>
    <row r="72" spans="1:12" hidden="1" x14ac:dyDescent="0.2"/>
    <row r="73" spans="1:12" x14ac:dyDescent="0.2"/>
    <row r="74" spans="1:12" x14ac:dyDescent="0.2"/>
    <row r="75" spans="1:12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F17" sqref="F17"/>
      <pageMargins left="0.71000000000000008" right="0.15748031496062992" top="0.18" bottom="0.19" header="0" footer="0"/>
      <printOptions horizontalCentered="1"/>
      <pageSetup scale="55" orientation="portrait" r:id="rId1"/>
      <headerFooter alignWithMargins="0"/>
    </customSheetView>
  </customSheetViews>
  <mergeCells count="62">
    <mergeCell ref="B27:F27"/>
    <mergeCell ref="B31:F31"/>
    <mergeCell ref="B25:F25"/>
    <mergeCell ref="B18:F18"/>
    <mergeCell ref="B21:K21"/>
    <mergeCell ref="B24:F24"/>
    <mergeCell ref="B23:F23"/>
    <mergeCell ref="J7:K7"/>
    <mergeCell ref="B8:E8"/>
    <mergeCell ref="G8:K8"/>
    <mergeCell ref="B7:E7"/>
    <mergeCell ref="G7:H7"/>
    <mergeCell ref="B13:K13"/>
    <mergeCell ref="B16:K16"/>
    <mergeCell ref="B9:E9"/>
    <mergeCell ref="G9:K9"/>
    <mergeCell ref="B15:F15"/>
    <mergeCell ref="B10:E10"/>
    <mergeCell ref="B11:E11"/>
    <mergeCell ref="G10:K10"/>
    <mergeCell ref="G11:K11"/>
    <mergeCell ref="B14:F14"/>
    <mergeCell ref="J4:K4"/>
    <mergeCell ref="J6:K6"/>
    <mergeCell ref="B4:E4"/>
    <mergeCell ref="G4:H4"/>
    <mergeCell ref="B5:E5"/>
    <mergeCell ref="G5:H5"/>
    <mergeCell ref="J5:K5"/>
    <mergeCell ref="B6:E6"/>
    <mergeCell ref="G6:H6"/>
    <mergeCell ref="E53:K53"/>
    <mergeCell ref="I41:K41"/>
    <mergeCell ref="B33:F33"/>
    <mergeCell ref="B49:C49"/>
    <mergeCell ref="E49:K49"/>
    <mergeCell ref="B51:C51"/>
    <mergeCell ref="B52:C52"/>
    <mergeCell ref="B53:C53"/>
    <mergeCell ref="B34:F34"/>
    <mergeCell ref="E51:K51"/>
    <mergeCell ref="E36:G40"/>
    <mergeCell ref="E52:K52"/>
    <mergeCell ref="B46:K46"/>
    <mergeCell ref="B50:C50"/>
    <mergeCell ref="E50:K50"/>
    <mergeCell ref="B1:K1"/>
    <mergeCell ref="B47:C47"/>
    <mergeCell ref="B48:C48"/>
    <mergeCell ref="E47:K47"/>
    <mergeCell ref="E48:K48"/>
    <mergeCell ref="E41:G41"/>
    <mergeCell ref="B32:F32"/>
    <mergeCell ref="B30:K30"/>
    <mergeCell ref="B28:F28"/>
    <mergeCell ref="B2:K2"/>
    <mergeCell ref="B29:F29"/>
    <mergeCell ref="B19:F19"/>
    <mergeCell ref="B20:F20"/>
    <mergeCell ref="B26:K26"/>
    <mergeCell ref="B17:F17"/>
    <mergeCell ref="B22:F22"/>
  </mergeCells>
  <phoneticPr fontId="0" type="noConversion"/>
  <dataValidations xWindow="287" yWindow="329" count="14">
    <dataValidation type="list" allowBlank="1" showInputMessage="1" showErrorMessage="1" prompt="Describa y especifique, en su caso, el tipo de acció correctiva o de mejora del desempeño que considere necesario o adecuado._x000a_Estas acciones pueden incluir:" sqref="B47:C53" xr:uid="{00000000-0002-0000-0200-000000000000}">
      <formula1>$B$59:$J$59</formula1>
    </dataValidation>
    <dataValidation type="textLength" operator="equal" allowBlank="1" showInputMessage="1" showErrorMessage="1" error="ANOTAR A 18 POSICIONES EL C.U.R.P. DEL EVALUADOR CON MAYUSCULAS." sqref="G44" xr:uid="{00000000-0002-0000-0200-000001000000}">
      <formula1>18</formula1>
    </dataValidation>
    <dataValidation type="custom" allowBlank="1" showInputMessage="1" showErrorMessage="1" error="Elije una sola opción en los parámetros de evaluación" sqref="G32:K32" xr:uid="{00000000-0002-0000-0200-000002000000}">
      <formula1>eapsupen10</formula1>
    </dataValidation>
    <dataValidation type="custom" allowBlank="1" showInputMessage="1" showErrorMessage="1" error="Elije una sola opción en los parámetros de evaluación" sqref="G33:K33" xr:uid="{00000000-0002-0000-0200-000003000000}">
      <formula1>eapsupen11</formula1>
    </dataValidation>
    <dataValidation type="custom" allowBlank="1" showInputMessage="1" showErrorMessage="1" error="Elije una sola opción en los parámetros de evaluación" sqref="G34:K34" xr:uid="{00000000-0002-0000-0200-000004000000}">
      <formula1>eapsupen12</formula1>
    </dataValidation>
    <dataValidation type="custom" allowBlank="1" showInputMessage="1" showErrorMessage="1" error="Elije una sola opción en los parámetros de evaluación" sqref="G28:K28" xr:uid="{00000000-0002-0000-0200-000005000000}">
      <formula1>eapsupen8</formula1>
    </dataValidation>
    <dataValidation type="custom" allowBlank="1" showInputMessage="1" showErrorMessage="1" error="Elije una sola opción en los parámetros de evaluación" sqref="G29:K29" xr:uid="{00000000-0002-0000-0200-000006000000}">
      <formula1>eapsupen9</formula1>
    </dataValidation>
    <dataValidation type="custom" allowBlank="1" showInputMessage="1" showErrorMessage="1" error="Elije una sola opción en los parámetros de evaluación" sqref="G23:K23" xr:uid="{00000000-0002-0000-0200-000007000000}">
      <formula1>eapsupen5</formula1>
    </dataValidation>
    <dataValidation type="custom" allowBlank="1" showInputMessage="1" showErrorMessage="1" error="Elije una sola opción en los parámetros de evaluación" sqref="G24:K24" xr:uid="{00000000-0002-0000-0200-000008000000}">
      <formula1>eapsupen6</formula1>
    </dataValidation>
    <dataValidation type="custom" allowBlank="1" showInputMessage="1" showErrorMessage="1" error="Elije una sola opción en los parámetros de evaluación" sqref="G25:K25" xr:uid="{00000000-0002-0000-0200-000009000000}">
      <formula1>eapsupen7</formula1>
    </dataValidation>
    <dataValidation type="custom" allowBlank="1" showInputMessage="1" showErrorMessage="1" error="Elije una sola opción en los parámetros de evaluación" sqref="G18:K18" xr:uid="{00000000-0002-0000-0200-00000A000000}">
      <formula1>eapsupen2</formula1>
    </dataValidation>
    <dataValidation type="custom" allowBlank="1" showInputMessage="1" showErrorMessage="1" error="Elije una sola opción en los parámetros de evaluación" sqref="G19:K19" xr:uid="{00000000-0002-0000-0200-00000B000000}">
      <formula1>eapsupen3</formula1>
    </dataValidation>
    <dataValidation type="custom" allowBlank="1" showInputMessage="1" showErrorMessage="1" error="Elije una sola opción en los parámetros de evaluación" sqref="G20:K20" xr:uid="{00000000-0002-0000-0200-00000C000000}">
      <formula1>eapsupen4</formula1>
    </dataValidation>
    <dataValidation type="custom" allowBlank="1" showInputMessage="1" showErrorMessage="1" error="Elije una sola opción en los parámetros de evaluación" sqref="G15:K15" xr:uid="{00000000-0002-0000-0200-00000D000000}">
      <formula1>eapsupen1</formula1>
    </dataValidation>
  </dataValidations>
  <printOptions horizontalCentered="1"/>
  <pageMargins left="0.71000000000000008" right="0.15748031496062992" top="0.18" bottom="0.19" header="0" footer="0"/>
  <pageSetup scale="55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BJ95"/>
  <sheetViews>
    <sheetView showGridLines="0" zoomScale="85" zoomScaleNormal="85" zoomScaleSheetLayoutView="50" workbookViewId="0">
      <selection sqref="A1:XFD1048576"/>
    </sheetView>
  </sheetViews>
  <sheetFormatPr baseColWidth="10" defaultColWidth="0" defaultRowHeight="19.5" customHeight="1" zeroHeight="1" x14ac:dyDescent="0.2"/>
  <cols>
    <col min="1" max="1" width="1.7109375" style="28" customWidth="1"/>
    <col min="2" max="2" width="20" style="28" hidden="1" customWidth="1"/>
    <col min="3" max="3" width="18.7109375" style="28" hidden="1" customWidth="1"/>
    <col min="4" max="4" width="13.7109375" style="28" hidden="1" customWidth="1"/>
    <col min="5" max="5" width="16" style="28" hidden="1" customWidth="1"/>
    <col min="6" max="6" width="8.7109375" style="28" hidden="1" customWidth="1"/>
    <col min="7" max="7" width="12.140625" style="28" hidden="1" customWidth="1"/>
    <col min="8" max="8" width="17.7109375" style="88" hidden="1" customWidth="1"/>
    <col min="9" max="10" width="17.7109375" style="1" hidden="1" customWidth="1"/>
    <col min="11" max="11" width="20.7109375" style="1" hidden="1" customWidth="1"/>
    <col min="12" max="12" width="1.7109375" style="28" hidden="1" customWidth="1"/>
    <col min="13" max="13" width="14" style="28" hidden="1" customWidth="1"/>
    <col min="14" max="16384" width="11.42578125" style="28" hidden="1"/>
  </cols>
  <sheetData>
    <row r="1" spans="1:62" ht="15" customHeight="1" x14ac:dyDescent="0.2">
      <c r="A1" s="235"/>
      <c r="B1" s="628" t="s">
        <v>248</v>
      </c>
      <c r="C1" s="629"/>
      <c r="D1" s="629"/>
      <c r="E1" s="629"/>
      <c r="F1" s="629"/>
      <c r="G1" s="629"/>
      <c r="H1" s="629"/>
      <c r="I1" s="629"/>
      <c r="J1" s="629"/>
      <c r="K1" s="630"/>
      <c r="L1" s="87"/>
    </row>
    <row r="2" spans="1:62" ht="3" customHeight="1" x14ac:dyDescent="0.2">
      <c r="A2" s="87"/>
      <c r="B2" s="88"/>
      <c r="C2" s="88"/>
      <c r="D2" s="88"/>
      <c r="E2" s="88"/>
      <c r="F2" s="88"/>
      <c r="G2" s="88"/>
      <c r="I2" s="88"/>
      <c r="J2" s="88"/>
      <c r="K2" s="88"/>
      <c r="L2" s="87"/>
    </row>
    <row r="3" spans="1:62" s="30" customFormat="1" ht="12" hidden="1" customHeight="1" x14ac:dyDescent="0.2">
      <c r="A3" s="89"/>
      <c r="B3" s="19" t="s">
        <v>249</v>
      </c>
      <c r="C3" s="20"/>
      <c r="D3" s="20"/>
      <c r="E3" s="20"/>
      <c r="F3" s="20"/>
      <c r="G3" s="20"/>
      <c r="H3" s="20"/>
      <c r="I3" s="20"/>
      <c r="J3" s="20"/>
      <c r="K3" s="21"/>
      <c r="L3" s="9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</row>
    <row r="4" spans="1:62" s="30" customFormat="1" ht="2.4500000000000002" hidden="1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2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</row>
    <row r="5" spans="1:62" s="30" customFormat="1" ht="27" hidden="1" customHeight="1" x14ac:dyDescent="0.2">
      <c r="A5" s="89"/>
      <c r="B5" s="607">
        <f>'ACT.EXT.'!B4</f>
        <v>0</v>
      </c>
      <c r="C5" s="608"/>
      <c r="D5" s="608"/>
      <c r="E5" s="608"/>
      <c r="F5" s="179"/>
      <c r="G5" s="605">
        <f>'ACT.EXT.'!G4</f>
        <v>0</v>
      </c>
      <c r="H5" s="605"/>
      <c r="I5" s="180"/>
      <c r="J5" s="605">
        <f>'fact efi-SUPERIOR'!J4</f>
        <v>0</v>
      </c>
      <c r="K5" s="606"/>
      <c r="L5" s="92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2" s="30" customFormat="1" ht="9.75" hidden="1" customHeight="1" x14ac:dyDescent="0.2">
      <c r="A6" s="89"/>
      <c r="B6" s="642" t="s">
        <v>216</v>
      </c>
      <c r="C6" s="643"/>
      <c r="D6" s="643"/>
      <c r="E6" s="643"/>
      <c r="F6" s="65"/>
      <c r="G6" s="644" t="s">
        <v>230</v>
      </c>
      <c r="H6" s="644"/>
      <c r="I6" s="66"/>
      <c r="J6" s="649" t="s">
        <v>231</v>
      </c>
      <c r="K6" s="650"/>
      <c r="L6" s="9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2" s="30" customFormat="1" ht="27" hidden="1" customHeight="1" x14ac:dyDescent="0.2">
      <c r="A7" s="89"/>
      <c r="B7" s="509">
        <f>'ACT.EXT.'!B6</f>
        <v>0</v>
      </c>
      <c r="C7" s="503"/>
      <c r="D7" s="503"/>
      <c r="E7" s="503"/>
      <c r="F7" s="503"/>
      <c r="G7" s="503"/>
      <c r="H7" s="503"/>
      <c r="I7" s="67"/>
      <c r="J7" s="516">
        <f>'fact efi-SUPERIOR'!J6</f>
        <v>0</v>
      </c>
      <c r="K7" s="517"/>
      <c r="L7" s="9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2" s="30" customFormat="1" ht="9.75" hidden="1" customHeight="1" x14ac:dyDescent="0.2">
      <c r="A8" s="89"/>
      <c r="B8" s="507" t="str">
        <f>'fact efi-SUPERIOR'!B7</f>
        <v>DENOMINACIÓN DEL PUESTO</v>
      </c>
      <c r="C8" s="505"/>
      <c r="D8" s="505"/>
      <c r="E8" s="505"/>
      <c r="F8" s="505"/>
      <c r="G8" s="505"/>
      <c r="H8" s="505"/>
      <c r="I8" s="66"/>
      <c r="J8" s="68" t="str">
        <f>'fact efi-SUPERIOR'!J7</f>
        <v>No.de RUSP</v>
      </c>
      <c r="K8" s="69"/>
      <c r="L8" s="9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s="30" customFormat="1" ht="35.25" hidden="1" customHeight="1" x14ac:dyDescent="0.2">
      <c r="A9" s="89"/>
      <c r="B9" s="645">
        <f>'fact efi-SUPERIOR'!B8</f>
        <v>0</v>
      </c>
      <c r="C9" s="646"/>
      <c r="D9" s="646"/>
      <c r="E9" s="646"/>
      <c r="F9" s="181"/>
      <c r="G9" s="503">
        <f>'ACT.EXT.'!G8</f>
        <v>0</v>
      </c>
      <c r="H9" s="503"/>
      <c r="I9" s="503"/>
      <c r="J9" s="503"/>
      <c r="K9" s="504"/>
      <c r="L9" s="9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</row>
    <row r="10" spans="1:62" s="30" customFormat="1" ht="9.75" hidden="1" customHeight="1" x14ac:dyDescent="0.2">
      <c r="A10" s="89"/>
      <c r="B10" s="647" t="s">
        <v>33</v>
      </c>
      <c r="C10" s="648"/>
      <c r="D10" s="648"/>
      <c r="E10" s="648"/>
      <c r="F10" s="66"/>
      <c r="G10" s="505" t="str">
        <f>'fact efi-SUPERIOR'!G9</f>
        <v>CLAVE Y NOMBRE DE LA UNIDAD ADMINISTRATIVA RESPONSABLE</v>
      </c>
      <c r="H10" s="505"/>
      <c r="I10" s="505"/>
      <c r="J10" s="505"/>
      <c r="K10" s="506"/>
      <c r="L10" s="92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1:62" s="30" customFormat="1" ht="27" hidden="1" customHeight="1" x14ac:dyDescent="0.2">
      <c r="A11" s="89"/>
      <c r="B11" s="518">
        <f>'ACT.EXT.'!B10</f>
        <v>0</v>
      </c>
      <c r="C11" s="510"/>
      <c r="D11" s="510"/>
      <c r="E11" s="510"/>
      <c r="F11" s="510"/>
      <c r="G11" s="510"/>
      <c r="H11" s="510"/>
      <c r="I11" s="510"/>
      <c r="J11" s="510"/>
      <c r="K11" s="511"/>
      <c r="L11" s="9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s="30" customFormat="1" ht="12.75" hidden="1" customHeight="1" x14ac:dyDescent="0.2">
      <c r="A12" s="89"/>
      <c r="B12" s="651" t="s">
        <v>222</v>
      </c>
      <c r="C12" s="652"/>
      <c r="D12" s="652"/>
      <c r="E12" s="652"/>
      <c r="F12" s="652"/>
      <c r="G12" s="652"/>
      <c r="H12" s="652"/>
      <c r="I12" s="652"/>
      <c r="J12" s="652"/>
      <c r="K12" s="653"/>
      <c r="L12" s="9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1:62" ht="2.4500000000000002" hidden="1" customHeight="1" x14ac:dyDescent="0.2">
      <c r="A13" s="87"/>
      <c r="B13" s="88"/>
      <c r="C13" s="88"/>
      <c r="D13" s="88"/>
      <c r="E13" s="88"/>
      <c r="F13" s="88"/>
      <c r="G13" s="88"/>
      <c r="I13" s="88"/>
      <c r="J13" s="88"/>
      <c r="K13" s="88"/>
      <c r="L13" s="87"/>
    </row>
    <row r="14" spans="1:62" ht="37.5" hidden="1" customHeight="1" x14ac:dyDescent="0.2">
      <c r="A14" s="87"/>
      <c r="B14" s="641" t="s">
        <v>39</v>
      </c>
      <c r="C14" s="641"/>
      <c r="D14" s="641"/>
      <c r="E14" s="641"/>
      <c r="F14" s="641"/>
      <c r="G14" s="641"/>
      <c r="H14" s="641" t="s">
        <v>17</v>
      </c>
      <c r="I14" s="641"/>
      <c r="J14" s="641"/>
      <c r="K14" s="641"/>
      <c r="L14" s="87"/>
    </row>
    <row r="15" spans="1:62" ht="27" hidden="1" customHeight="1" x14ac:dyDescent="0.2">
      <c r="A15" s="87"/>
      <c r="B15" s="631" t="s">
        <v>40</v>
      </c>
      <c r="C15" s="599"/>
      <c r="D15" s="599"/>
      <c r="E15" s="599"/>
      <c r="F15" s="599"/>
      <c r="G15" s="632"/>
      <c r="H15" s="36" t="s">
        <v>235</v>
      </c>
      <c r="I15" s="36" t="s">
        <v>62</v>
      </c>
      <c r="J15" s="36" t="s">
        <v>236</v>
      </c>
      <c r="K15" s="639" t="s">
        <v>14</v>
      </c>
      <c r="L15" s="87"/>
    </row>
    <row r="16" spans="1:62" ht="50.25" hidden="1" customHeight="1" x14ac:dyDescent="0.2">
      <c r="A16" s="87"/>
      <c r="B16" s="633"/>
      <c r="C16" s="634"/>
      <c r="D16" s="634"/>
      <c r="E16" s="634"/>
      <c r="F16" s="634"/>
      <c r="G16" s="635"/>
      <c r="H16" s="70" t="s">
        <v>116</v>
      </c>
      <c r="I16" s="70" t="s">
        <v>117</v>
      </c>
      <c r="J16" s="70" t="s">
        <v>112</v>
      </c>
      <c r="K16" s="640"/>
      <c r="L16" s="87"/>
      <c r="M16" s="190"/>
      <c r="N16" s="191"/>
      <c r="O16" s="192"/>
      <c r="P16" s="192"/>
    </row>
    <row r="17" spans="1:16" ht="33" hidden="1" customHeight="1" x14ac:dyDescent="0.2">
      <c r="A17" s="87"/>
      <c r="B17" s="636"/>
      <c r="C17" s="637"/>
      <c r="D17" s="637"/>
      <c r="E17" s="637"/>
      <c r="F17" s="637"/>
      <c r="G17" s="638"/>
      <c r="H17" s="247"/>
      <c r="I17" s="247"/>
      <c r="J17" s="247"/>
      <c r="K17" s="248"/>
      <c r="L17" s="87"/>
      <c r="N17" s="190"/>
      <c r="O17" s="192"/>
      <c r="P17" s="192"/>
    </row>
    <row r="18" spans="1:16" ht="27" hidden="1" customHeight="1" x14ac:dyDescent="0.2">
      <c r="A18" s="87"/>
      <c r="B18" s="631" t="s">
        <v>41</v>
      </c>
      <c r="C18" s="599"/>
      <c r="D18" s="599"/>
      <c r="E18" s="599"/>
      <c r="F18" s="599"/>
      <c r="G18" s="632"/>
      <c r="H18" s="36" t="s">
        <v>235</v>
      </c>
      <c r="I18" s="36" t="s">
        <v>62</v>
      </c>
      <c r="J18" s="36" t="s">
        <v>236</v>
      </c>
      <c r="K18" s="639" t="s">
        <v>14</v>
      </c>
      <c r="L18" s="87"/>
      <c r="N18" s="190"/>
      <c r="O18" s="192"/>
      <c r="P18" s="192"/>
    </row>
    <row r="19" spans="1:16" ht="41.25" hidden="1" customHeight="1" x14ac:dyDescent="0.2">
      <c r="A19" s="87"/>
      <c r="B19" s="633"/>
      <c r="C19" s="634"/>
      <c r="D19" s="634"/>
      <c r="E19" s="634"/>
      <c r="F19" s="634"/>
      <c r="G19" s="635"/>
      <c r="H19" s="70" t="s">
        <v>42</v>
      </c>
      <c r="I19" s="70" t="s">
        <v>43</v>
      </c>
      <c r="J19" s="70" t="s">
        <v>44</v>
      </c>
      <c r="K19" s="640"/>
      <c r="L19" s="87"/>
      <c r="N19" s="193"/>
      <c r="O19" s="193"/>
      <c r="P19" s="192"/>
    </row>
    <row r="20" spans="1:16" ht="33" hidden="1" customHeight="1" x14ac:dyDescent="0.2">
      <c r="A20" s="87"/>
      <c r="B20" s="636"/>
      <c r="C20" s="637"/>
      <c r="D20" s="637"/>
      <c r="E20" s="637"/>
      <c r="F20" s="637"/>
      <c r="G20" s="638"/>
      <c r="H20" s="248"/>
      <c r="I20" s="248"/>
      <c r="J20" s="248"/>
      <c r="K20" s="248"/>
      <c r="L20" s="87"/>
      <c r="N20" s="193"/>
      <c r="O20" s="193"/>
      <c r="P20" s="193"/>
    </row>
    <row r="21" spans="1:16" ht="27" hidden="1" customHeight="1" x14ac:dyDescent="0.2">
      <c r="A21" s="87"/>
      <c r="B21" s="631" t="s">
        <v>45</v>
      </c>
      <c r="C21" s="599"/>
      <c r="D21" s="599"/>
      <c r="E21" s="599"/>
      <c r="F21" s="599"/>
      <c r="G21" s="632"/>
      <c r="H21" s="36" t="s">
        <v>235</v>
      </c>
      <c r="I21" s="36" t="s">
        <v>62</v>
      </c>
      <c r="J21" s="36" t="s">
        <v>236</v>
      </c>
      <c r="K21" s="639" t="s">
        <v>14</v>
      </c>
      <c r="L21" s="87"/>
      <c r="M21" s="193"/>
      <c r="N21" s="193"/>
      <c r="O21" s="193"/>
      <c r="P21" s="193"/>
    </row>
    <row r="22" spans="1:16" ht="78.75" hidden="1" customHeight="1" x14ac:dyDescent="0.2">
      <c r="A22" s="87"/>
      <c r="B22" s="633"/>
      <c r="C22" s="634"/>
      <c r="D22" s="634"/>
      <c r="E22" s="634"/>
      <c r="F22" s="634"/>
      <c r="G22" s="635"/>
      <c r="H22" s="70" t="s">
        <v>113</v>
      </c>
      <c r="I22" s="70" t="s">
        <v>114</v>
      </c>
      <c r="J22" s="70" t="s">
        <v>46</v>
      </c>
      <c r="K22" s="640"/>
      <c r="L22" s="87"/>
      <c r="M22" s="193"/>
      <c r="N22" s="193"/>
      <c r="O22" s="193"/>
      <c r="P22" s="193"/>
    </row>
    <row r="23" spans="1:16" ht="33" hidden="1" customHeight="1" x14ac:dyDescent="0.2">
      <c r="A23" s="87"/>
      <c r="B23" s="636"/>
      <c r="C23" s="637"/>
      <c r="D23" s="637"/>
      <c r="E23" s="637"/>
      <c r="F23" s="637"/>
      <c r="G23" s="638"/>
      <c r="H23" s="248"/>
      <c r="I23" s="248"/>
      <c r="J23" s="248"/>
      <c r="K23" s="248"/>
      <c r="L23" s="87"/>
      <c r="M23" s="193"/>
      <c r="N23" s="193"/>
      <c r="O23" s="193"/>
      <c r="P23" s="193"/>
    </row>
    <row r="24" spans="1:16" ht="27" hidden="1" customHeight="1" x14ac:dyDescent="0.2">
      <c r="A24" s="87"/>
      <c r="B24" s="631" t="s">
        <v>47</v>
      </c>
      <c r="C24" s="599"/>
      <c r="D24" s="599"/>
      <c r="E24" s="599"/>
      <c r="F24" s="599"/>
      <c r="G24" s="632"/>
      <c r="H24" s="36" t="s">
        <v>235</v>
      </c>
      <c r="I24" s="36" t="s">
        <v>62</v>
      </c>
      <c r="J24" s="36" t="s">
        <v>236</v>
      </c>
      <c r="K24" s="639" t="s">
        <v>14</v>
      </c>
      <c r="L24" s="87"/>
      <c r="M24" s="193"/>
      <c r="N24" s="193"/>
      <c r="O24" s="193"/>
      <c r="P24" s="193"/>
    </row>
    <row r="25" spans="1:16" ht="53.25" hidden="1" customHeight="1" x14ac:dyDescent="0.2">
      <c r="A25" s="87"/>
      <c r="B25" s="633"/>
      <c r="C25" s="634"/>
      <c r="D25" s="634"/>
      <c r="E25" s="634"/>
      <c r="F25" s="634"/>
      <c r="G25" s="635"/>
      <c r="H25" s="70" t="s">
        <v>48</v>
      </c>
      <c r="I25" s="70" t="s">
        <v>49</v>
      </c>
      <c r="J25" s="70" t="s">
        <v>115</v>
      </c>
      <c r="K25" s="640"/>
      <c r="L25" s="87"/>
    </row>
    <row r="26" spans="1:16" ht="33" hidden="1" customHeight="1" x14ac:dyDescent="0.2">
      <c r="A26" s="87"/>
      <c r="B26" s="636"/>
      <c r="C26" s="637"/>
      <c r="D26" s="637"/>
      <c r="E26" s="637"/>
      <c r="F26" s="637"/>
      <c r="G26" s="638"/>
      <c r="H26" s="248"/>
      <c r="I26" s="248"/>
      <c r="J26" s="248"/>
      <c r="K26" s="248"/>
      <c r="L26" s="87"/>
    </row>
    <row r="27" spans="1:16" ht="3" hidden="1" customHeight="1" x14ac:dyDescent="0.2">
      <c r="A27" s="87"/>
      <c r="B27" s="182"/>
      <c r="C27" s="182"/>
      <c r="D27" s="182"/>
      <c r="E27" s="182"/>
      <c r="F27" s="182"/>
      <c r="G27" s="182"/>
      <c r="I27" s="88"/>
      <c r="J27" s="103"/>
      <c r="K27" s="183"/>
      <c r="L27" s="87"/>
    </row>
    <row r="28" spans="1:16" ht="13.5" hidden="1" customHeight="1" x14ac:dyDescent="0.2">
      <c r="A28" s="87"/>
      <c r="B28" s="196" t="s">
        <v>29</v>
      </c>
      <c r="C28" s="71">
        <f>'tablas de calculo'!AA1</f>
        <v>0</v>
      </c>
      <c r="D28" s="184">
        <v>25</v>
      </c>
      <c r="E28" s="197"/>
      <c r="F28" s="197"/>
      <c r="G28" s="198">
        <f>SUM(D28,D29,D30,D31)</f>
        <v>100</v>
      </c>
      <c r="I28" s="103"/>
      <c r="J28" s="103"/>
      <c r="K28" s="103"/>
      <c r="L28" s="87"/>
    </row>
    <row r="29" spans="1:16" ht="13.5" hidden="1" customHeight="1" x14ac:dyDescent="0.2">
      <c r="A29" s="87"/>
      <c r="B29" s="196" t="s">
        <v>30</v>
      </c>
      <c r="C29" s="71">
        <f>'tablas de calculo'!AA2</f>
        <v>0</v>
      </c>
      <c r="D29" s="184">
        <v>25</v>
      </c>
      <c r="E29" s="197"/>
      <c r="F29" s="197"/>
      <c r="G29" s="87"/>
      <c r="I29" s="103"/>
      <c r="J29" s="103"/>
      <c r="K29" s="103"/>
      <c r="L29" s="87"/>
    </row>
    <row r="30" spans="1:16" ht="13.5" hidden="1" customHeight="1" x14ac:dyDescent="0.2">
      <c r="A30" s="87"/>
      <c r="B30" s="196" t="s">
        <v>31</v>
      </c>
      <c r="C30" s="71">
        <f>'tablas de calculo'!AA3</f>
        <v>0</v>
      </c>
      <c r="D30" s="184">
        <v>25</v>
      </c>
      <c r="E30" s="197"/>
      <c r="F30" s="197"/>
      <c r="G30" s="87"/>
      <c r="I30" s="103"/>
      <c r="J30" s="103"/>
      <c r="K30" s="103"/>
      <c r="L30" s="87"/>
    </row>
    <row r="31" spans="1:16" ht="13.5" hidden="1" customHeight="1" x14ac:dyDescent="0.2">
      <c r="A31" s="87"/>
      <c r="B31" s="196" t="s">
        <v>32</v>
      </c>
      <c r="C31" s="71">
        <f>'tablas de calculo'!AA4</f>
        <v>0</v>
      </c>
      <c r="D31" s="184">
        <v>25</v>
      </c>
      <c r="E31" s="197"/>
      <c r="F31" s="197"/>
      <c r="G31" s="87"/>
      <c r="I31" s="103"/>
      <c r="J31" s="103"/>
      <c r="K31" s="103"/>
      <c r="L31" s="87"/>
    </row>
    <row r="32" spans="1:16" ht="26.25" hidden="1" customHeight="1" x14ac:dyDescent="0.2">
      <c r="A32" s="87"/>
      <c r="B32" s="621" t="s">
        <v>5</v>
      </c>
      <c r="C32" s="622">
        <f>'tablas de calculo'!AA6</f>
        <v>0</v>
      </c>
      <c r="D32" s="624" t="s">
        <v>6</v>
      </c>
      <c r="E32" s="625"/>
      <c r="F32" s="557">
        <f>'tablas de calculo'!AA8</f>
        <v>0</v>
      </c>
      <c r="G32" s="559"/>
      <c r="I32" s="103"/>
      <c r="J32" s="103"/>
      <c r="K32" s="103"/>
      <c r="L32" s="87"/>
    </row>
    <row r="33" spans="1:12" ht="23.25" hidden="1" customHeight="1" x14ac:dyDescent="0.2">
      <c r="A33" s="87"/>
      <c r="B33" s="621"/>
      <c r="C33" s="623"/>
      <c r="D33" s="624"/>
      <c r="E33" s="625"/>
      <c r="F33" s="626"/>
      <c r="G33" s="627"/>
      <c r="I33" s="187"/>
      <c r="J33" s="187"/>
      <c r="K33" s="188"/>
      <c r="L33" s="87"/>
    </row>
    <row r="34" spans="1:12" ht="23.25" hidden="1" customHeight="1" x14ac:dyDescent="0.2">
      <c r="A34" s="87"/>
      <c r="B34" s="199"/>
      <c r="C34" s="87"/>
      <c r="D34" s="131"/>
      <c r="E34" s="200"/>
      <c r="F34" s="200"/>
      <c r="G34" s="87"/>
      <c r="H34" s="103"/>
      <c r="I34" s="598" t="s">
        <v>28</v>
      </c>
      <c r="J34" s="598"/>
      <c r="K34" s="598"/>
      <c r="L34" s="87"/>
    </row>
    <row r="35" spans="1:12" ht="23.25" hidden="1" customHeight="1" x14ac:dyDescent="0.2">
      <c r="A35" s="87"/>
      <c r="B35" s="600" t="str">
        <f>'Resumen personal'!B57</f>
        <v xml:space="preserve">                                                                                                                                                               </v>
      </c>
      <c r="C35" s="600"/>
      <c r="D35" s="600"/>
      <c r="E35" s="600"/>
      <c r="F35" s="201"/>
      <c r="G35" s="87"/>
      <c r="H35" s="103"/>
      <c r="I35" s="103"/>
      <c r="J35" s="103"/>
      <c r="K35" s="103"/>
      <c r="L35" s="87"/>
    </row>
    <row r="36" spans="1:12" ht="23.25" hidden="1" customHeight="1" x14ac:dyDescent="0.2">
      <c r="A36" s="87"/>
      <c r="B36" s="600"/>
      <c r="C36" s="600"/>
      <c r="D36" s="600"/>
      <c r="E36" s="600"/>
      <c r="F36" s="201"/>
      <c r="G36" s="87"/>
      <c r="H36" s="103"/>
      <c r="I36" s="103"/>
      <c r="J36" s="103"/>
      <c r="K36" s="103"/>
      <c r="L36" s="87"/>
    </row>
    <row r="37" spans="1:12" ht="23.25" hidden="1" customHeight="1" x14ac:dyDescent="0.2">
      <c r="A37" s="87"/>
      <c r="B37" s="601"/>
      <c r="C37" s="601"/>
      <c r="D37" s="601"/>
      <c r="E37" s="601"/>
      <c r="F37" s="202"/>
      <c r="G37" s="87"/>
      <c r="H37" s="103"/>
      <c r="I37" s="103"/>
      <c r="J37" s="103"/>
      <c r="K37" s="103"/>
      <c r="L37" s="87"/>
    </row>
    <row r="38" spans="1:12" ht="12" hidden="1" customHeight="1" x14ac:dyDescent="0.2">
      <c r="A38" s="87"/>
      <c r="B38" s="470" t="s">
        <v>237</v>
      </c>
      <c r="C38" s="470"/>
      <c r="D38" s="470"/>
      <c r="E38" s="470"/>
      <c r="F38" s="202"/>
      <c r="G38" s="87"/>
      <c r="H38" s="103"/>
      <c r="I38" s="88"/>
      <c r="J38" s="88"/>
      <c r="K38" s="88"/>
      <c r="L38" s="87"/>
    </row>
    <row r="39" spans="1:12" ht="29.25" hidden="1" customHeight="1" x14ac:dyDescent="0.2">
      <c r="A39" s="87"/>
      <c r="B39" s="174">
        <f>'fact efi-SUPERIOR'!E42</f>
        <v>0</v>
      </c>
      <c r="C39" s="194"/>
      <c r="D39" s="619">
        <f>'fact efi-SUPERIOR'!G42</f>
        <v>0</v>
      </c>
      <c r="E39" s="619"/>
      <c r="F39" s="203"/>
      <c r="G39" s="87"/>
      <c r="I39" s="88"/>
      <c r="J39" s="88"/>
      <c r="K39" s="88"/>
      <c r="L39" s="87"/>
    </row>
    <row r="40" spans="1:12" ht="19.5" hidden="1" customHeight="1" x14ac:dyDescent="0.2">
      <c r="A40" s="87"/>
      <c r="B40" s="110" t="s">
        <v>230</v>
      </c>
      <c r="C40" s="169"/>
      <c r="D40" s="620" t="s">
        <v>238</v>
      </c>
      <c r="E40" s="620"/>
      <c r="F40" s="195"/>
      <c r="G40" s="87"/>
      <c r="I40" s="186"/>
      <c r="J40" s="186"/>
      <c r="K40" s="186"/>
      <c r="L40" s="87"/>
    </row>
    <row r="41" spans="1:12" s="87" customFormat="1" ht="19.5" hidden="1" customHeight="1" x14ac:dyDescent="0.2">
      <c r="C41" s="194"/>
      <c r="D41" s="195"/>
      <c r="E41" s="171"/>
      <c r="F41" s="171"/>
      <c r="G41" s="162"/>
      <c r="H41" s="162"/>
      <c r="I41" s="162"/>
      <c r="J41" s="162"/>
      <c r="K41" s="162"/>
    </row>
    <row r="42" spans="1:12" s="87" customFormat="1" ht="19.5" hidden="1" customHeight="1" x14ac:dyDescent="0.2">
      <c r="C42" s="169"/>
      <c r="D42" s="131"/>
      <c r="F42" s="195"/>
      <c r="G42" s="162"/>
      <c r="H42" s="162"/>
      <c r="I42" s="162"/>
      <c r="J42" s="162"/>
      <c r="K42" s="162"/>
    </row>
    <row r="43" spans="1:12" ht="19.5" hidden="1" customHeight="1" x14ac:dyDescent="0.2">
      <c r="B43" s="82"/>
      <c r="C43" s="82"/>
      <c r="D43" s="82"/>
      <c r="E43" s="82"/>
      <c r="F43" s="82"/>
      <c r="G43" s="82"/>
      <c r="H43" s="163"/>
      <c r="I43" s="16"/>
      <c r="J43" s="16"/>
      <c r="K43" s="16"/>
    </row>
    <row r="44" spans="1:12" ht="19.5" hidden="1" customHeight="1" x14ac:dyDescent="0.2">
      <c r="B44" s="82"/>
      <c r="C44" s="82"/>
      <c r="D44" s="82"/>
      <c r="E44" s="82"/>
      <c r="F44" s="82"/>
      <c r="G44" s="82"/>
      <c r="H44" s="163"/>
      <c r="I44" s="16"/>
      <c r="J44" s="16"/>
      <c r="K44" s="16"/>
    </row>
    <row r="45" spans="1:12" ht="19.5" hidden="1" customHeight="1" x14ac:dyDescent="0.2">
      <c r="B45" s="82"/>
      <c r="C45" s="82"/>
      <c r="D45" s="82"/>
      <c r="E45" s="82"/>
      <c r="F45" s="82"/>
      <c r="G45" s="82"/>
      <c r="H45" s="163"/>
      <c r="I45" s="16"/>
      <c r="J45" s="16"/>
      <c r="K45" s="16"/>
    </row>
    <row r="46" spans="1:12" ht="19.5" hidden="1" customHeight="1" x14ac:dyDescent="0.2">
      <c r="B46" s="189"/>
      <c r="C46" s="189"/>
      <c r="D46" s="189"/>
      <c r="E46" s="189"/>
      <c r="F46" s="189"/>
      <c r="G46" s="189"/>
      <c r="H46" s="185"/>
      <c r="I46" s="17"/>
      <c r="J46" s="17"/>
      <c r="K46" s="17"/>
      <c r="L46" s="189"/>
    </row>
    <row r="47" spans="1:12" ht="19.5" hidden="1" customHeight="1" x14ac:dyDescent="0.2">
      <c r="B47" s="189"/>
      <c r="C47" s="189"/>
      <c r="D47" s="189"/>
      <c r="E47" s="189"/>
      <c r="F47" s="189"/>
      <c r="G47" s="189"/>
      <c r="L47" s="189"/>
    </row>
    <row r="48" spans="1:12" ht="19.5" hidden="1" customHeight="1" x14ac:dyDescent="0.2">
      <c r="B48" s="189"/>
      <c r="L48" s="189"/>
    </row>
    <row r="49" spans="2:12" ht="19.5" hidden="1" customHeight="1" x14ac:dyDescent="0.2">
      <c r="B49" s="189"/>
      <c r="H49" s="185"/>
      <c r="I49" s="17"/>
      <c r="J49" s="17"/>
      <c r="K49" s="17"/>
      <c r="L49" s="189"/>
    </row>
    <row r="50" spans="2:12" ht="19.5" hidden="1" customHeight="1" x14ac:dyDescent="0.2">
      <c r="B50" s="189"/>
      <c r="C50" s="189"/>
      <c r="D50" s="189"/>
      <c r="E50" s="189"/>
      <c r="F50" s="189"/>
      <c r="G50" s="189"/>
      <c r="H50" s="185"/>
      <c r="I50" s="17"/>
      <c r="J50" s="17"/>
      <c r="K50" s="17"/>
      <c r="L50" s="189"/>
    </row>
    <row r="51" spans="2:12" ht="19.5" hidden="1" customHeight="1" x14ac:dyDescent="0.2">
      <c r="B51" s="189"/>
      <c r="C51" s="189"/>
      <c r="D51" s="189"/>
      <c r="E51" s="189"/>
      <c r="F51" s="189"/>
      <c r="G51" s="189"/>
      <c r="H51" s="185"/>
      <c r="I51" s="17"/>
      <c r="J51" s="17"/>
      <c r="K51" s="17"/>
      <c r="L51" s="189"/>
    </row>
    <row r="52" spans="2:12" ht="19.5" hidden="1" customHeight="1" x14ac:dyDescent="0.2">
      <c r="B52" s="189"/>
      <c r="C52" s="189"/>
      <c r="D52" s="189"/>
      <c r="E52" s="189"/>
      <c r="F52" s="189"/>
      <c r="G52" s="189"/>
      <c r="H52" s="185"/>
      <c r="I52" s="17"/>
      <c r="J52" s="17"/>
      <c r="K52" s="17"/>
      <c r="L52" s="189"/>
    </row>
    <row r="53" spans="2:12" ht="19.5" hidden="1" customHeight="1" x14ac:dyDescent="0.2">
      <c r="B53" s="189"/>
      <c r="C53" s="189"/>
      <c r="D53" s="189"/>
      <c r="E53" s="189"/>
      <c r="F53" s="189"/>
      <c r="G53" s="189"/>
      <c r="H53" s="185"/>
      <c r="I53" s="17"/>
      <c r="J53" s="17"/>
      <c r="K53" s="17"/>
      <c r="L53" s="189"/>
    </row>
    <row r="54" spans="2:12" ht="19.5" hidden="1" customHeight="1" x14ac:dyDescent="0.2">
      <c r="B54" s="189"/>
      <c r="C54" s="189"/>
      <c r="D54" s="189"/>
      <c r="E54" s="189"/>
      <c r="F54" s="189"/>
      <c r="G54" s="189"/>
      <c r="H54" s="185"/>
      <c r="I54" s="17"/>
      <c r="J54" s="17"/>
      <c r="K54" s="17"/>
      <c r="L54" s="189"/>
    </row>
    <row r="55" spans="2:12" ht="19.5" hidden="1" customHeight="1" x14ac:dyDescent="0.2">
      <c r="B55" s="189"/>
      <c r="C55" s="189"/>
      <c r="D55" s="189"/>
      <c r="E55" s="189"/>
      <c r="F55" s="189"/>
      <c r="G55" s="189"/>
      <c r="H55" s="185"/>
      <c r="I55" s="17"/>
      <c r="J55" s="17"/>
      <c r="K55" s="17"/>
      <c r="L55" s="189"/>
    </row>
    <row r="56" spans="2:12" ht="19.5" hidden="1" customHeight="1" x14ac:dyDescent="0.2">
      <c r="B56" s="189"/>
      <c r="C56" s="189"/>
      <c r="D56" s="189"/>
      <c r="E56" s="189"/>
      <c r="F56" s="189"/>
      <c r="G56" s="189"/>
      <c r="H56" s="185"/>
      <c r="I56" s="17"/>
      <c r="J56" s="17"/>
      <c r="K56" s="17"/>
      <c r="L56" s="189"/>
    </row>
    <row r="57" spans="2:12" ht="19.5" hidden="1" customHeight="1" x14ac:dyDescent="0.2">
      <c r="B57" s="189"/>
      <c r="C57" s="189"/>
      <c r="D57" s="189"/>
      <c r="E57" s="189"/>
      <c r="F57" s="189"/>
      <c r="G57" s="189"/>
      <c r="H57" s="185"/>
      <c r="I57" s="17"/>
      <c r="J57" s="17"/>
      <c r="K57" s="17"/>
      <c r="L57" s="189"/>
    </row>
    <row r="58" spans="2:12" ht="19.5" hidden="1" customHeight="1" x14ac:dyDescent="0.2">
      <c r="B58" s="189"/>
      <c r="C58" s="189"/>
      <c r="D58" s="189"/>
      <c r="E58" s="189"/>
      <c r="F58" s="189"/>
      <c r="G58" s="189"/>
      <c r="H58" s="185"/>
      <c r="I58" s="17"/>
      <c r="J58" s="17"/>
      <c r="K58" s="17"/>
      <c r="L58" s="189"/>
    </row>
    <row r="59" spans="2:12" ht="19.5" hidden="1" customHeight="1" x14ac:dyDescent="0.2">
      <c r="B59" s="189"/>
      <c r="C59" s="189"/>
      <c r="D59" s="189"/>
      <c r="E59" s="189"/>
      <c r="F59" s="189"/>
      <c r="G59" s="189"/>
      <c r="H59" s="185"/>
      <c r="I59" s="17"/>
      <c r="J59" s="17"/>
      <c r="K59" s="17"/>
      <c r="L59" s="189"/>
    </row>
    <row r="60" spans="2:12" ht="19.5" hidden="1" customHeight="1" x14ac:dyDescent="0.2">
      <c r="B60" s="189"/>
      <c r="C60" s="189"/>
      <c r="D60" s="189"/>
      <c r="E60" s="189"/>
      <c r="F60" s="189"/>
      <c r="G60" s="189"/>
      <c r="H60" s="185"/>
      <c r="I60" s="17"/>
      <c r="J60" s="17"/>
      <c r="K60" s="17"/>
      <c r="L60" s="189"/>
    </row>
    <row r="61" spans="2:12" ht="19.5" hidden="1" customHeight="1" x14ac:dyDescent="0.2">
      <c r="B61" s="189"/>
      <c r="C61" s="189"/>
      <c r="D61" s="189"/>
      <c r="E61" s="189"/>
      <c r="F61" s="189"/>
      <c r="G61" s="189"/>
      <c r="H61" s="185"/>
      <c r="I61" s="17"/>
      <c r="J61" s="17"/>
      <c r="K61" s="17"/>
      <c r="L61" s="189"/>
    </row>
    <row r="62" spans="2:12" ht="19.5" hidden="1" customHeight="1" x14ac:dyDescent="0.2">
      <c r="B62" s="189"/>
      <c r="C62" s="189"/>
      <c r="D62" s="189"/>
      <c r="E62" s="189"/>
      <c r="F62" s="189"/>
      <c r="G62" s="189"/>
      <c r="H62" s="185"/>
      <c r="I62" s="17"/>
      <c r="J62" s="17"/>
      <c r="K62" s="17"/>
      <c r="L62" s="189"/>
    </row>
    <row r="63" spans="2:12" ht="19.5" hidden="1" customHeight="1" x14ac:dyDescent="0.2">
      <c r="B63" s="189"/>
      <c r="C63" s="189"/>
      <c r="D63" s="189"/>
      <c r="E63" s="189"/>
      <c r="F63" s="189"/>
      <c r="G63" s="189"/>
      <c r="H63" s="185"/>
      <c r="I63" s="17"/>
      <c r="J63" s="17"/>
      <c r="K63" s="17"/>
      <c r="L63" s="189"/>
    </row>
    <row r="64" spans="2:12" ht="19.5" hidden="1" customHeight="1" x14ac:dyDescent="0.2">
      <c r="B64" s="189"/>
      <c r="C64" s="189"/>
      <c r="D64" s="189"/>
      <c r="E64" s="189"/>
      <c r="F64" s="189"/>
      <c r="G64" s="189"/>
      <c r="H64" s="185"/>
      <c r="I64" s="17"/>
      <c r="J64" s="17"/>
      <c r="K64" s="17"/>
      <c r="L64" s="189"/>
    </row>
    <row r="65" spans="2:12" ht="19.5" hidden="1" customHeight="1" x14ac:dyDescent="0.2">
      <c r="B65" s="189"/>
      <c r="C65" s="189"/>
      <c r="D65" s="189"/>
      <c r="E65" s="189"/>
      <c r="F65" s="189"/>
      <c r="G65" s="189"/>
      <c r="H65" s="185"/>
      <c r="I65" s="17"/>
      <c r="J65" s="17"/>
      <c r="K65" s="17"/>
      <c r="L65" s="189"/>
    </row>
    <row r="66" spans="2:12" ht="19.5" hidden="1" customHeight="1" x14ac:dyDescent="0.2">
      <c r="B66" s="189"/>
      <c r="C66" s="189"/>
      <c r="D66" s="189"/>
      <c r="E66" s="189"/>
      <c r="F66" s="189"/>
      <c r="G66" s="189"/>
      <c r="H66" s="185"/>
      <c r="I66" s="17"/>
      <c r="J66" s="17"/>
      <c r="K66" s="17"/>
      <c r="L66" s="189"/>
    </row>
    <row r="67" spans="2:12" ht="19.5" hidden="1" customHeight="1" x14ac:dyDescent="0.2">
      <c r="B67" s="189"/>
      <c r="C67" s="189"/>
      <c r="D67" s="189"/>
      <c r="E67" s="189"/>
      <c r="F67" s="189"/>
      <c r="G67" s="189"/>
      <c r="H67" s="185"/>
      <c r="I67" s="17"/>
      <c r="J67" s="17"/>
      <c r="K67" s="17"/>
      <c r="L67" s="189"/>
    </row>
    <row r="68" spans="2:12" ht="19.5" hidden="1" customHeight="1" x14ac:dyDescent="0.2">
      <c r="B68" s="189"/>
      <c r="C68" s="189"/>
      <c r="D68" s="189"/>
      <c r="E68" s="189"/>
      <c r="F68" s="189"/>
      <c r="G68" s="189"/>
      <c r="H68" s="185"/>
      <c r="I68" s="17"/>
      <c r="J68" s="17"/>
      <c r="K68" s="17"/>
      <c r="L68" s="189"/>
    </row>
    <row r="69" spans="2:12" ht="19.5" hidden="1" customHeight="1" x14ac:dyDescent="0.2">
      <c r="B69" s="189"/>
      <c r="C69" s="189"/>
      <c r="D69" s="189"/>
      <c r="E69" s="189"/>
      <c r="F69" s="189"/>
      <c r="G69" s="189"/>
      <c r="H69" s="185"/>
      <c r="I69" s="17"/>
      <c r="J69" s="17"/>
      <c r="K69" s="17"/>
      <c r="L69" s="189"/>
    </row>
    <row r="70" spans="2:12" ht="19.5" hidden="1" customHeight="1" x14ac:dyDescent="0.2">
      <c r="B70" s="189"/>
      <c r="C70" s="189"/>
      <c r="D70" s="189"/>
      <c r="E70" s="189"/>
      <c r="F70" s="189"/>
      <c r="G70" s="189"/>
      <c r="H70" s="185"/>
      <c r="I70" s="17"/>
      <c r="J70" s="17"/>
      <c r="K70" s="17"/>
      <c r="L70" s="189"/>
    </row>
    <row r="71" spans="2:12" ht="19.5" hidden="1" customHeight="1" x14ac:dyDescent="0.2">
      <c r="B71" s="189"/>
      <c r="C71" s="189"/>
      <c r="D71" s="189"/>
      <c r="E71" s="189"/>
      <c r="F71" s="189"/>
      <c r="G71" s="189"/>
      <c r="H71" s="185"/>
      <c r="I71" s="17"/>
      <c r="J71" s="17"/>
      <c r="K71" s="17"/>
      <c r="L71" s="189"/>
    </row>
    <row r="72" spans="2:12" ht="19.5" hidden="1" customHeight="1" x14ac:dyDescent="0.2">
      <c r="B72" s="189"/>
      <c r="C72" s="189"/>
      <c r="D72" s="189"/>
      <c r="E72" s="189"/>
      <c r="F72" s="189"/>
      <c r="G72" s="189"/>
      <c r="H72" s="185"/>
      <c r="I72" s="17"/>
      <c r="J72" s="17"/>
      <c r="K72" s="17"/>
      <c r="L72" s="189"/>
    </row>
    <row r="73" spans="2:12" ht="19.5" hidden="1" customHeight="1" x14ac:dyDescent="0.2">
      <c r="B73" s="189"/>
      <c r="C73" s="189"/>
      <c r="D73" s="189"/>
      <c r="E73" s="189"/>
      <c r="F73" s="189"/>
      <c r="G73" s="189"/>
      <c r="H73" s="185"/>
      <c r="I73" s="17"/>
      <c r="J73" s="17"/>
      <c r="K73" s="17"/>
      <c r="L73" s="189"/>
    </row>
    <row r="74" spans="2:12" ht="19.5" hidden="1" customHeight="1" x14ac:dyDescent="0.2">
      <c r="B74" s="189"/>
      <c r="C74" s="189"/>
      <c r="D74" s="189"/>
      <c r="E74" s="189"/>
      <c r="F74" s="189"/>
      <c r="G74" s="189"/>
      <c r="H74" s="185"/>
      <c r="I74" s="17"/>
      <c r="J74" s="17"/>
      <c r="K74" s="17"/>
      <c r="L74" s="189"/>
    </row>
    <row r="75" spans="2:12" ht="19.5" hidden="1" customHeight="1" x14ac:dyDescent="0.2">
      <c r="B75" s="189"/>
      <c r="C75" s="189"/>
      <c r="D75" s="189"/>
      <c r="E75" s="189"/>
      <c r="F75" s="189"/>
      <c r="G75" s="189"/>
      <c r="H75" s="185"/>
      <c r="I75" s="17"/>
      <c r="J75" s="17"/>
      <c r="K75" s="17"/>
      <c r="L75" s="189"/>
    </row>
    <row r="76" spans="2:12" ht="19.5" hidden="1" customHeight="1" x14ac:dyDescent="0.2">
      <c r="B76" s="189"/>
      <c r="C76" s="189"/>
      <c r="D76" s="189"/>
      <c r="E76" s="189"/>
      <c r="F76" s="189"/>
      <c r="G76" s="189"/>
      <c r="H76" s="185"/>
      <c r="I76" s="17"/>
      <c r="J76" s="17"/>
      <c r="K76" s="17"/>
      <c r="L76" s="189"/>
    </row>
    <row r="77" spans="2:12" ht="19.5" hidden="1" customHeight="1" x14ac:dyDescent="0.2">
      <c r="B77" s="189"/>
      <c r="C77" s="189"/>
      <c r="D77" s="189"/>
      <c r="E77" s="189"/>
      <c r="F77" s="189"/>
      <c r="G77" s="189"/>
      <c r="H77" s="185"/>
      <c r="I77" s="17"/>
      <c r="J77" s="17"/>
      <c r="K77" s="17"/>
      <c r="L77" s="189"/>
    </row>
    <row r="78" spans="2:12" ht="19.5" hidden="1" customHeight="1" x14ac:dyDescent="0.2">
      <c r="B78" s="189"/>
      <c r="C78" s="189"/>
      <c r="D78" s="189"/>
      <c r="E78" s="189"/>
      <c r="F78" s="189"/>
      <c r="G78" s="189"/>
      <c r="H78" s="185"/>
      <c r="I78" s="17"/>
      <c r="J78" s="17"/>
      <c r="K78" s="17"/>
      <c r="L78" s="189"/>
    </row>
    <row r="79" spans="2:12" ht="19.5" hidden="1" customHeight="1" x14ac:dyDescent="0.2">
      <c r="B79" s="189"/>
      <c r="C79" s="189"/>
      <c r="D79" s="189"/>
      <c r="E79" s="189"/>
      <c r="F79" s="189"/>
      <c r="G79" s="189"/>
      <c r="H79" s="185"/>
      <c r="I79" s="17"/>
      <c r="J79" s="17"/>
      <c r="K79" s="17"/>
      <c r="L79" s="189"/>
    </row>
    <row r="80" spans="2:12" ht="19.5" hidden="1" customHeight="1" x14ac:dyDescent="0.2"/>
    <row r="81" spans="8:11" ht="19.5" hidden="1" customHeight="1" x14ac:dyDescent="0.2"/>
    <row r="82" spans="8:11" ht="19.5" hidden="1" customHeight="1" x14ac:dyDescent="0.2"/>
    <row r="83" spans="8:11" ht="19.5" hidden="1" customHeight="1" x14ac:dyDescent="0.2"/>
    <row r="84" spans="8:11" ht="19.5" hidden="1" customHeight="1" x14ac:dyDescent="0.2"/>
    <row r="85" spans="8:11" ht="19.5" hidden="1" customHeight="1" x14ac:dyDescent="0.2"/>
    <row r="86" spans="8:11" ht="19.5" hidden="1" customHeight="1" x14ac:dyDescent="0.2"/>
    <row r="87" spans="8:11" ht="19.5" hidden="1" customHeight="1" x14ac:dyDescent="0.2"/>
    <row r="88" spans="8:11" ht="19.5" hidden="1" customHeight="1" x14ac:dyDescent="0.2"/>
    <row r="89" spans="8:11" ht="19.5" hidden="1" customHeight="1" x14ac:dyDescent="0.2"/>
    <row r="90" spans="8:11" ht="19.5" hidden="1" customHeight="1" x14ac:dyDescent="0.2"/>
    <row r="91" spans="8:11" ht="19.5" hidden="1" customHeight="1" x14ac:dyDescent="0.2"/>
    <row r="92" spans="8:11" ht="19.5" hidden="1" customHeight="1" x14ac:dyDescent="0.2"/>
    <row r="93" spans="8:11" ht="19.5" hidden="1" customHeight="1" x14ac:dyDescent="0.2"/>
    <row r="94" spans="8:11" s="87" customFormat="1" ht="19.5" hidden="1" customHeight="1" x14ac:dyDescent="0.2">
      <c r="H94" s="88"/>
      <c r="I94" s="88"/>
      <c r="J94" s="88"/>
      <c r="K94" s="88"/>
    </row>
    <row r="95" spans="8:11" s="87" customFormat="1" ht="19.5" hidden="1" customHeight="1" x14ac:dyDescent="0.2">
      <c r="H95" s="88"/>
      <c r="I95" s="88"/>
      <c r="J95" s="88"/>
      <c r="K95" s="88"/>
    </row>
  </sheetData>
  <sheetProtection password="BD53" sheet="1" objects="1" scenarios="1"/>
  <customSheetViews>
    <customSheetView guid="{50494D46-58B3-4AC4-A527-419C8BBDFD54}" scale="85" showPageBreaks="1" showGridLines="0" printArea="1" hiddenRows="1" hiddenColumns="1" showRuler="0">
      <pageMargins left="0" right="0" top="0" bottom="0" header="0.15748031496062992" footer="0"/>
      <printOptions horizontalCentered="1" verticalCentered="1"/>
      <pageSetup scale="64" orientation="landscape" r:id="rId1"/>
      <headerFooter alignWithMargins="0"/>
    </customSheetView>
  </customSheetViews>
  <mergeCells count="35">
    <mergeCell ref="J7:K7"/>
    <mergeCell ref="B8:H8"/>
    <mergeCell ref="B24:G26"/>
    <mergeCell ref="K24:K25"/>
    <mergeCell ref="B18:G20"/>
    <mergeCell ref="B11:K11"/>
    <mergeCell ref="B12:K12"/>
    <mergeCell ref="K18:K19"/>
    <mergeCell ref="B21:G23"/>
    <mergeCell ref="K21:K22"/>
    <mergeCell ref="B1:K1"/>
    <mergeCell ref="B5:E5"/>
    <mergeCell ref="B15:G17"/>
    <mergeCell ref="K15:K16"/>
    <mergeCell ref="H14:K14"/>
    <mergeCell ref="B14:G14"/>
    <mergeCell ref="G5:H5"/>
    <mergeCell ref="J5:K5"/>
    <mergeCell ref="B6:E6"/>
    <mergeCell ref="G6:H6"/>
    <mergeCell ref="B9:E9"/>
    <mergeCell ref="G9:K9"/>
    <mergeCell ref="B10:E10"/>
    <mergeCell ref="G10:K10"/>
    <mergeCell ref="J6:K6"/>
    <mergeCell ref="B7:H7"/>
    <mergeCell ref="D39:E39"/>
    <mergeCell ref="D40:E40"/>
    <mergeCell ref="I34:K34"/>
    <mergeCell ref="B32:B33"/>
    <mergeCell ref="C32:C33"/>
    <mergeCell ref="D32:E33"/>
    <mergeCell ref="B35:E37"/>
    <mergeCell ref="B38:E38"/>
    <mergeCell ref="F32:G33"/>
  </mergeCells>
  <phoneticPr fontId="0" type="noConversion"/>
  <dataValidations count="7">
    <dataValidation type="custom" allowBlank="1" showInputMessage="1" showErrorMessage="1" error="Elije una sola opción en los parámetros de evaluación" sqref="H26:K26" xr:uid="{00000000-0002-0000-0300-000000000000}">
      <formula1>eapsupdesaen4</formula1>
    </dataValidation>
    <dataValidation type="custom" allowBlank="1" showInputMessage="1" showErrorMessage="1" error="Elije una sola opción en los parámetros de evaluación" sqref="H23:K23" xr:uid="{00000000-0002-0000-0300-000001000000}">
      <formula1>eapsupdesaen3</formula1>
    </dataValidation>
    <dataValidation type="custom" allowBlank="1" showInputMessage="1" showErrorMessage="1" error="Elije una sola opción en los parámetros de evaluación" sqref="H20:K20" xr:uid="{00000000-0002-0000-0300-000002000000}">
      <formula1>eapsupdesaen2</formula1>
    </dataValidation>
    <dataValidation type="custom" allowBlank="1" showInputMessage="1" showErrorMessage="1" error="Elije una sola opción en los parámetros de evaluación" sqref="H17:K17" xr:uid="{00000000-0002-0000-0300-000003000000}">
      <formula1>eapsupdesaen1</formula1>
    </dataValidation>
    <dataValidation type="textLength" operator="equal" allowBlank="1" showInputMessage="1" showErrorMessage="1" error="ANOTAR A EL R.F.C. A 13 POSICIONES DEL EVALUADOR CON MAYUSCULAS." sqref="F40 B39:C39" xr:uid="{00000000-0002-0000-0300-000004000000}">
      <formula1>13</formula1>
    </dataValidation>
    <dataValidation type="textLength" operator="equal" allowBlank="1" showInputMessage="1" showErrorMessage="1" error="ANOTAR A 18 POSICIONES EL C.U.R.P. DEL EVALUADOR CON MAYUSCULAS." sqref="F42 D39 C41:D41" xr:uid="{00000000-0002-0000-0300-000005000000}">
      <formula1>18</formula1>
    </dataValidation>
    <dataValidation allowBlank="1" showInputMessage="1" prompt="Representa el valor que implica un cumplimiento no aceptable en la meta. _x000a_" sqref="J15 J18 J21 J24" xr:uid="{00000000-0002-0000-0300-000006000000}"/>
  </dataValidations>
  <printOptions horizontalCentered="1" verticalCentered="1"/>
  <pageMargins left="0.19685039370078741" right="0.19685039370078741" top="0.19685039370078741" bottom="0.19685039370078741" header="0.15748031496062992" footer="0"/>
  <pageSetup scale="63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1:IU70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7" customWidth="1"/>
    <col min="2" max="2" width="28.28515625" style="88" customWidth="1"/>
    <col min="3" max="3" width="18.85546875" style="88" customWidth="1"/>
    <col min="4" max="4" width="12.7109375" style="88" customWidth="1"/>
    <col min="5" max="5" width="18.140625" style="88" customWidth="1"/>
    <col min="6" max="6" width="18.85546875" style="88" customWidth="1"/>
    <col min="7" max="7" width="17.7109375" style="88" customWidth="1"/>
    <col min="8" max="8" width="18" style="88" customWidth="1"/>
    <col min="9" max="9" width="16.85546875" style="88" customWidth="1"/>
    <col min="10" max="10" width="17.140625" style="88" customWidth="1"/>
    <col min="11" max="11" width="14.42578125" style="88" customWidth="1"/>
    <col min="12" max="12" width="1.7109375" style="87" customWidth="1"/>
    <col min="13" max="255" width="11.42578125" style="87" hidden="1" customWidth="1"/>
    <col min="256" max="16384" width="4.140625" style="87" hidden="1"/>
  </cols>
  <sheetData>
    <row r="1" spans="1:12" s="28" customFormat="1" ht="22.5" customHeight="1" x14ac:dyDescent="0.2">
      <c r="A1" s="87"/>
      <c r="B1" s="694" t="str">
        <f>'fact efi-SUPERIOR'!B1:K1</f>
        <v>Evaluación del Desempeño del Personal de Mando de la APF</v>
      </c>
      <c r="C1" s="695"/>
      <c r="D1" s="695"/>
      <c r="E1" s="695"/>
      <c r="F1" s="695"/>
      <c r="G1" s="695"/>
      <c r="H1" s="695"/>
      <c r="I1" s="695"/>
      <c r="J1" s="695"/>
      <c r="K1" s="696"/>
      <c r="L1" s="87"/>
    </row>
    <row r="2" spans="1:12" s="28" customFormat="1" ht="38.25" customHeight="1" x14ac:dyDescent="0.2">
      <c r="A2" s="87"/>
      <c r="B2" s="685" t="s">
        <v>295</v>
      </c>
      <c r="C2" s="686"/>
      <c r="D2" s="686"/>
      <c r="E2" s="686"/>
      <c r="F2" s="686"/>
      <c r="G2" s="686"/>
      <c r="H2" s="686"/>
      <c r="I2" s="686"/>
      <c r="J2" s="686"/>
      <c r="K2" s="687"/>
      <c r="L2" s="87"/>
    </row>
    <row r="3" spans="1:12" s="28" customFormat="1" ht="2.4500000000000002" customHeight="1" x14ac:dyDescent="0.25">
      <c r="A3" s="87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87"/>
    </row>
    <row r="4" spans="1:12" s="31" customFormat="1" ht="20.25" customHeight="1" x14ac:dyDescent="0.2">
      <c r="A4" s="131"/>
      <c r="B4" s="607">
        <f>'ACT.EXT.'!B4</f>
        <v>0</v>
      </c>
      <c r="C4" s="608"/>
      <c r="D4" s="608"/>
      <c r="E4" s="608"/>
      <c r="F4" s="142"/>
      <c r="G4" s="605">
        <f>'ACT.EXT.'!G4</f>
        <v>0</v>
      </c>
      <c r="H4" s="605"/>
      <c r="I4" s="80"/>
      <c r="J4" s="605">
        <f>'ACT.EXT.'!J4</f>
        <v>0</v>
      </c>
      <c r="K4" s="606"/>
      <c r="L4" s="131"/>
    </row>
    <row r="5" spans="1:12" s="28" customFormat="1" ht="13.5" customHeight="1" x14ac:dyDescent="0.2">
      <c r="A5" s="87"/>
      <c r="B5" s="609" t="s">
        <v>216</v>
      </c>
      <c r="C5" s="610"/>
      <c r="D5" s="610"/>
      <c r="E5" s="610"/>
      <c r="F5" s="58"/>
      <c r="G5" s="688" t="s">
        <v>217</v>
      </c>
      <c r="H5" s="688"/>
      <c r="I5" s="59"/>
      <c r="J5" s="688" t="s">
        <v>218</v>
      </c>
      <c r="K5" s="699"/>
      <c r="L5" s="87"/>
    </row>
    <row r="6" spans="1:12" s="31" customFormat="1" ht="23.25" customHeight="1" x14ac:dyDescent="0.2">
      <c r="A6" s="131"/>
      <c r="B6" s="509">
        <f>'ACT.EXT.'!B6</f>
        <v>0</v>
      </c>
      <c r="C6" s="503"/>
      <c r="D6" s="503"/>
      <c r="E6" s="503"/>
      <c r="F6" s="311"/>
      <c r="G6" s="503">
        <f>'fact efi-SUPERIOR'!G6:H6</f>
        <v>0</v>
      </c>
      <c r="H6" s="503"/>
      <c r="I6" s="54"/>
      <c r="J6" s="516">
        <f>'ACT.EXT.'!J6</f>
        <v>0</v>
      </c>
      <c r="K6" s="517"/>
      <c r="L6" s="131"/>
    </row>
    <row r="7" spans="1:12" s="28" customFormat="1" ht="16.5" customHeight="1" x14ac:dyDescent="0.2">
      <c r="A7" s="87"/>
      <c r="B7" s="609" t="str">
        <f>'fact efi-SUPERIOR'!B7:E7</f>
        <v>DENOMINACIÓN DEL PUESTO</v>
      </c>
      <c r="C7" s="610"/>
      <c r="D7" s="610"/>
      <c r="E7" s="610"/>
      <c r="F7" s="298"/>
      <c r="G7" s="610" t="str">
        <f>'fact efi-SUPERIOR'!G7:H7</f>
        <v>CODIGO DE PUESTO</v>
      </c>
      <c r="H7" s="610"/>
      <c r="I7" s="59"/>
      <c r="J7" s="692" t="s">
        <v>219</v>
      </c>
      <c r="K7" s="693"/>
      <c r="L7" s="87"/>
    </row>
    <row r="8" spans="1:12" s="31" customFormat="1" ht="36" customHeight="1" x14ac:dyDescent="0.2">
      <c r="A8" s="131"/>
      <c r="B8" s="509">
        <f>'ACT.EXT.'!B8</f>
        <v>0</v>
      </c>
      <c r="C8" s="503"/>
      <c r="D8" s="503"/>
      <c r="E8" s="503"/>
      <c r="F8" s="54"/>
      <c r="G8" s="503">
        <f>'ACT.EXT.'!G8</f>
        <v>0</v>
      </c>
      <c r="H8" s="503"/>
      <c r="I8" s="503"/>
      <c r="J8" s="503"/>
      <c r="K8" s="504"/>
      <c r="L8" s="131"/>
    </row>
    <row r="9" spans="1:12" s="28" customFormat="1" ht="12" customHeight="1" x14ac:dyDescent="0.25">
      <c r="A9" s="87"/>
      <c r="B9" s="614" t="s">
        <v>33</v>
      </c>
      <c r="C9" s="615"/>
      <c r="D9" s="615"/>
      <c r="E9" s="615"/>
      <c r="F9" s="60"/>
      <c r="G9" s="610" t="str">
        <f>'fact efi-SUPERIOR'!G9:K9</f>
        <v>CLAVE Y NOMBRE DE LA UNIDAD ADMINISTRATIVA RESPONSABLE</v>
      </c>
      <c r="H9" s="610"/>
      <c r="I9" s="610"/>
      <c r="J9" s="610"/>
      <c r="K9" s="611"/>
      <c r="L9" s="87"/>
    </row>
    <row r="10" spans="1:12" s="28" customFormat="1" ht="24.75" customHeight="1" x14ac:dyDescent="0.2">
      <c r="A10" s="87"/>
      <c r="B10" s="509">
        <f>'ACT.EXT.'!B10</f>
        <v>0</v>
      </c>
      <c r="C10" s="503"/>
      <c r="D10" s="503"/>
      <c r="E10" s="503"/>
      <c r="F10" s="311"/>
      <c r="G10" s="503">
        <f>'fact efi-SUPERIOR'!G10:K10</f>
        <v>0</v>
      </c>
      <c r="H10" s="503"/>
      <c r="I10" s="503"/>
      <c r="J10" s="503"/>
      <c r="K10" s="504"/>
      <c r="L10" s="87"/>
    </row>
    <row r="11" spans="1:12" s="28" customFormat="1" ht="13.5" customHeight="1" x14ac:dyDescent="0.2">
      <c r="A11" s="87"/>
      <c r="B11" s="616" t="str">
        <f>'fact efi-SUPERIOR'!B11:E11</f>
        <v xml:space="preserve">AÑO DE LA EVALUACIÓN </v>
      </c>
      <c r="C11" s="617"/>
      <c r="D11" s="617"/>
      <c r="E11" s="617"/>
      <c r="F11" s="293"/>
      <c r="G11" s="617" t="str">
        <f>'fact efi-SUPERIOR'!G11:K11</f>
        <v>LUGAR y FECHA DE LA APLICACIÓN</v>
      </c>
      <c r="H11" s="617"/>
      <c r="I11" s="617"/>
      <c r="J11" s="617"/>
      <c r="K11" s="618"/>
      <c r="L11" s="87"/>
    </row>
    <row r="12" spans="1:12" s="38" customFormat="1" ht="2.4500000000000002" customHeight="1" x14ac:dyDescent="0.2">
      <c r="A12" s="13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131"/>
    </row>
    <row r="13" spans="1:12" s="28" customFormat="1" ht="29.25" customHeight="1" x14ac:dyDescent="0.2">
      <c r="A13" s="87"/>
      <c r="B13" s="592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93"/>
      <c r="D13" s="593"/>
      <c r="E13" s="593"/>
      <c r="F13" s="593"/>
      <c r="G13" s="593"/>
      <c r="H13" s="593"/>
      <c r="I13" s="593"/>
      <c r="J13" s="593"/>
      <c r="K13" s="594"/>
      <c r="L13" s="87"/>
    </row>
    <row r="14" spans="1:12" s="28" customFormat="1" ht="26.25" customHeight="1" x14ac:dyDescent="0.2">
      <c r="A14" s="87"/>
      <c r="B14" s="595" t="s">
        <v>294</v>
      </c>
      <c r="C14" s="596"/>
      <c r="D14" s="596"/>
      <c r="E14" s="596"/>
      <c r="F14" s="597"/>
      <c r="G14" s="286" t="s">
        <v>289</v>
      </c>
      <c r="H14" s="286" t="s">
        <v>152</v>
      </c>
      <c r="I14" s="286" t="s">
        <v>290</v>
      </c>
      <c r="J14" s="286" t="s">
        <v>291</v>
      </c>
      <c r="K14" s="286" t="s">
        <v>292</v>
      </c>
      <c r="L14" s="87"/>
    </row>
    <row r="15" spans="1:12" s="204" customFormat="1" ht="24" customHeight="1" x14ac:dyDescent="0.2">
      <c r="A15" s="207"/>
      <c r="B15" s="656" t="s">
        <v>136</v>
      </c>
      <c r="C15" s="657"/>
      <c r="D15" s="657"/>
      <c r="E15" s="657"/>
      <c r="F15" s="658"/>
      <c r="G15" s="15"/>
      <c r="H15" s="15"/>
      <c r="I15" s="15"/>
      <c r="J15" s="15"/>
      <c r="K15" s="15"/>
      <c r="L15" s="207"/>
    </row>
    <row r="16" spans="1:12" s="28" customFormat="1" ht="36.75" customHeight="1" x14ac:dyDescent="0.2">
      <c r="A16" s="87"/>
      <c r="B16" s="689" t="str">
        <f>'fact efi-SUPERIOR'!B16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6" s="690"/>
      <c r="D16" s="690"/>
      <c r="E16" s="690"/>
      <c r="F16" s="690"/>
      <c r="G16" s="690"/>
      <c r="H16" s="690"/>
      <c r="I16" s="690"/>
      <c r="J16" s="690"/>
      <c r="K16" s="691"/>
      <c r="L16" s="87"/>
    </row>
    <row r="17" spans="1:12" s="28" customFormat="1" ht="26.25" customHeight="1" x14ac:dyDescent="0.2">
      <c r="A17" s="87"/>
      <c r="B17" s="595" t="s">
        <v>293</v>
      </c>
      <c r="C17" s="596"/>
      <c r="D17" s="596"/>
      <c r="E17" s="596"/>
      <c r="F17" s="597"/>
      <c r="G17" s="286" t="s">
        <v>289</v>
      </c>
      <c r="H17" s="286" t="s">
        <v>152</v>
      </c>
      <c r="I17" s="286" t="s">
        <v>290</v>
      </c>
      <c r="J17" s="286" t="s">
        <v>291</v>
      </c>
      <c r="K17" s="286" t="s">
        <v>292</v>
      </c>
      <c r="L17" s="87"/>
    </row>
    <row r="18" spans="1:12" s="204" customFormat="1" ht="18" customHeight="1" x14ac:dyDescent="0.2">
      <c r="A18" s="207"/>
      <c r="B18" s="656" t="s">
        <v>137</v>
      </c>
      <c r="C18" s="657"/>
      <c r="D18" s="657"/>
      <c r="E18" s="657"/>
      <c r="F18" s="658"/>
      <c r="G18" s="25"/>
      <c r="H18" s="25"/>
      <c r="I18" s="25"/>
      <c r="J18" s="25"/>
      <c r="K18" s="25"/>
      <c r="L18" s="207"/>
    </row>
    <row r="19" spans="1:12" s="204" customFormat="1" ht="18" customHeight="1" x14ac:dyDescent="0.2">
      <c r="A19" s="207"/>
      <c r="B19" s="673" t="s">
        <v>138</v>
      </c>
      <c r="C19" s="674"/>
      <c r="D19" s="674"/>
      <c r="E19" s="674"/>
      <c r="F19" s="675"/>
      <c r="G19" s="25"/>
      <c r="H19" s="25"/>
      <c r="I19" s="25"/>
      <c r="J19" s="25"/>
      <c r="K19" s="25"/>
      <c r="L19" s="207"/>
    </row>
    <row r="20" spans="1:12" s="204" customFormat="1" ht="18" customHeight="1" x14ac:dyDescent="0.2">
      <c r="A20" s="207"/>
      <c r="B20" s="656" t="s">
        <v>139</v>
      </c>
      <c r="C20" s="657"/>
      <c r="D20" s="657"/>
      <c r="E20" s="657"/>
      <c r="F20" s="658"/>
      <c r="G20" s="25"/>
      <c r="H20" s="25"/>
      <c r="I20" s="25"/>
      <c r="J20" s="25"/>
      <c r="K20" s="25"/>
      <c r="L20" s="207"/>
    </row>
    <row r="21" spans="1:12" s="28" customFormat="1" ht="43.5" customHeight="1" x14ac:dyDescent="0.2">
      <c r="A21" s="87"/>
      <c r="B21" s="659" t="str">
        <f>'fact efi-SUPERIOR'!B21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1" s="660"/>
      <c r="D21" s="660"/>
      <c r="E21" s="660"/>
      <c r="F21" s="660"/>
      <c r="G21" s="660"/>
      <c r="H21" s="660"/>
      <c r="I21" s="660"/>
      <c r="J21" s="660"/>
      <c r="K21" s="661"/>
      <c r="L21" s="87"/>
    </row>
    <row r="22" spans="1:12" s="28" customFormat="1" ht="26.25" customHeight="1" x14ac:dyDescent="0.2">
      <c r="A22" s="87"/>
      <c r="B22" s="595" t="s">
        <v>293</v>
      </c>
      <c r="C22" s="596"/>
      <c r="D22" s="596"/>
      <c r="E22" s="596"/>
      <c r="F22" s="597"/>
      <c r="G22" s="286" t="s">
        <v>289</v>
      </c>
      <c r="H22" s="286" t="s">
        <v>152</v>
      </c>
      <c r="I22" s="286" t="s">
        <v>290</v>
      </c>
      <c r="J22" s="286" t="s">
        <v>291</v>
      </c>
      <c r="K22" s="286" t="s">
        <v>292</v>
      </c>
      <c r="L22" s="87"/>
    </row>
    <row r="23" spans="1:12" s="204" customFormat="1" ht="18" customHeight="1" x14ac:dyDescent="0.2">
      <c r="A23" s="207"/>
      <c r="B23" s="673" t="s">
        <v>140</v>
      </c>
      <c r="C23" s="674"/>
      <c r="D23" s="674"/>
      <c r="E23" s="674"/>
      <c r="F23" s="675"/>
      <c r="G23" s="25"/>
      <c r="H23" s="25"/>
      <c r="I23" s="25"/>
      <c r="J23" s="25"/>
      <c r="K23" s="25"/>
      <c r="L23" s="207"/>
    </row>
    <row r="24" spans="1:12" s="204" customFormat="1" ht="18" customHeight="1" x14ac:dyDescent="0.2">
      <c r="A24" s="207"/>
      <c r="B24" s="673" t="s">
        <v>141</v>
      </c>
      <c r="C24" s="674"/>
      <c r="D24" s="674"/>
      <c r="E24" s="674"/>
      <c r="F24" s="675"/>
      <c r="G24" s="25"/>
      <c r="H24" s="25"/>
      <c r="I24" s="25"/>
      <c r="J24" s="25"/>
      <c r="K24" s="25"/>
      <c r="L24" s="207"/>
    </row>
    <row r="25" spans="1:12" s="204" customFormat="1" ht="18" customHeight="1" x14ac:dyDescent="0.2">
      <c r="A25" s="207"/>
      <c r="B25" s="673" t="s">
        <v>142</v>
      </c>
      <c r="C25" s="674"/>
      <c r="D25" s="674"/>
      <c r="E25" s="674"/>
      <c r="F25" s="675"/>
      <c r="G25" s="25"/>
      <c r="H25" s="25"/>
      <c r="I25" s="25"/>
      <c r="J25" s="25"/>
      <c r="K25" s="25"/>
      <c r="L25" s="207"/>
    </row>
    <row r="26" spans="1:12" s="28" customFormat="1" ht="34.5" customHeight="1" x14ac:dyDescent="0.2">
      <c r="A26" s="87"/>
      <c r="B26" s="659" t="str">
        <f>'fact efi-SUPERIOR'!B26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660"/>
      <c r="D26" s="660"/>
      <c r="E26" s="660"/>
      <c r="F26" s="660"/>
      <c r="G26" s="660"/>
      <c r="H26" s="660"/>
      <c r="I26" s="660"/>
      <c r="J26" s="660"/>
      <c r="K26" s="661"/>
      <c r="L26" s="87"/>
    </row>
    <row r="27" spans="1:12" s="28" customFormat="1" ht="26.25" customHeight="1" x14ac:dyDescent="0.2">
      <c r="A27" s="87"/>
      <c r="B27" s="595"/>
      <c r="C27" s="596"/>
      <c r="D27" s="596"/>
      <c r="E27" s="596"/>
      <c r="F27" s="597"/>
      <c r="G27" s="286" t="s">
        <v>289</v>
      </c>
      <c r="H27" s="286" t="s">
        <v>152</v>
      </c>
      <c r="I27" s="286" t="s">
        <v>290</v>
      </c>
      <c r="J27" s="286" t="s">
        <v>291</v>
      </c>
      <c r="K27" s="286" t="s">
        <v>292</v>
      </c>
      <c r="L27" s="87"/>
    </row>
    <row r="28" spans="1:12" s="205" customFormat="1" ht="18" customHeight="1" x14ac:dyDescent="0.2">
      <c r="A28" s="208"/>
      <c r="B28" s="656" t="s">
        <v>143</v>
      </c>
      <c r="C28" s="657"/>
      <c r="D28" s="657"/>
      <c r="E28" s="657"/>
      <c r="F28" s="658"/>
      <c r="G28" s="25"/>
      <c r="H28" s="25"/>
      <c r="I28" s="25"/>
      <c r="J28" s="25"/>
      <c r="K28" s="25"/>
      <c r="L28" s="208"/>
    </row>
    <row r="29" spans="1:12" s="205" customFormat="1" ht="18" customHeight="1" x14ac:dyDescent="0.2">
      <c r="A29" s="208"/>
      <c r="B29" s="656" t="s">
        <v>144</v>
      </c>
      <c r="C29" s="657"/>
      <c r="D29" s="657"/>
      <c r="E29" s="657"/>
      <c r="F29" s="658"/>
      <c r="G29" s="25"/>
      <c r="H29" s="25"/>
      <c r="I29" s="25"/>
      <c r="J29" s="25"/>
      <c r="K29" s="25"/>
      <c r="L29" s="208"/>
    </row>
    <row r="30" spans="1:12" s="28" customFormat="1" ht="40.5" customHeight="1" x14ac:dyDescent="0.2">
      <c r="A30" s="87"/>
      <c r="B30" s="659" t="str">
        <f>'fact efi-SUPERIOR'!B30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0" s="660"/>
      <c r="D30" s="660"/>
      <c r="E30" s="660"/>
      <c r="F30" s="660"/>
      <c r="G30" s="660"/>
      <c r="H30" s="660"/>
      <c r="I30" s="660"/>
      <c r="J30" s="660"/>
      <c r="K30" s="661"/>
      <c r="L30" s="87"/>
    </row>
    <row r="31" spans="1:12" s="28" customFormat="1" ht="26.25" customHeight="1" x14ac:dyDescent="0.2">
      <c r="A31" s="87"/>
      <c r="B31" s="595"/>
      <c r="C31" s="596"/>
      <c r="D31" s="596"/>
      <c r="E31" s="596"/>
      <c r="F31" s="597"/>
      <c r="G31" s="286" t="s">
        <v>289</v>
      </c>
      <c r="H31" s="286" t="s">
        <v>152</v>
      </c>
      <c r="I31" s="286" t="s">
        <v>290</v>
      </c>
      <c r="J31" s="286" t="s">
        <v>291</v>
      </c>
      <c r="K31" s="286" t="s">
        <v>292</v>
      </c>
      <c r="L31" s="87"/>
    </row>
    <row r="32" spans="1:12" s="204" customFormat="1" ht="18" customHeight="1" x14ac:dyDescent="0.2">
      <c r="A32" s="207"/>
      <c r="B32" s="656" t="s">
        <v>145</v>
      </c>
      <c r="C32" s="657"/>
      <c r="D32" s="657"/>
      <c r="E32" s="657"/>
      <c r="F32" s="658"/>
      <c r="G32" s="25"/>
      <c r="H32" s="25"/>
      <c r="I32" s="25"/>
      <c r="J32" s="25"/>
      <c r="K32" s="25"/>
      <c r="L32" s="207"/>
    </row>
    <row r="33" spans="1:12" s="204" customFormat="1" ht="18" customHeight="1" x14ac:dyDescent="0.2">
      <c r="A33" s="207"/>
      <c r="B33" s="656" t="s">
        <v>146</v>
      </c>
      <c r="C33" s="657"/>
      <c r="D33" s="657"/>
      <c r="E33" s="657"/>
      <c r="F33" s="658"/>
      <c r="G33" s="25"/>
      <c r="H33" s="25"/>
      <c r="I33" s="25"/>
      <c r="J33" s="25"/>
      <c r="K33" s="25"/>
      <c r="L33" s="207"/>
    </row>
    <row r="34" spans="1:12" s="204" customFormat="1" ht="18" customHeight="1" x14ac:dyDescent="0.2">
      <c r="A34" s="207"/>
      <c r="B34" s="656" t="s">
        <v>148</v>
      </c>
      <c r="C34" s="657"/>
      <c r="D34" s="657"/>
      <c r="E34" s="657"/>
      <c r="F34" s="658"/>
      <c r="G34" s="25"/>
      <c r="H34" s="25"/>
      <c r="I34" s="25"/>
      <c r="J34" s="25"/>
      <c r="K34" s="25"/>
      <c r="L34" s="207"/>
    </row>
    <row r="35" spans="1:12" s="204" customFormat="1" ht="3" customHeight="1" x14ac:dyDescent="0.2">
      <c r="A35" s="207"/>
      <c r="B35" s="212"/>
      <c r="C35" s="213"/>
      <c r="D35" s="212"/>
      <c r="E35" s="212"/>
      <c r="F35" s="212"/>
      <c r="G35" s="98"/>
      <c r="H35" s="98"/>
      <c r="I35" s="93"/>
      <c r="J35" s="98"/>
      <c r="K35" s="214"/>
      <c r="L35" s="207"/>
    </row>
    <row r="36" spans="1:12" s="28" customFormat="1" x14ac:dyDescent="0.2">
      <c r="A36" s="87"/>
      <c r="B36" s="215" t="s">
        <v>38</v>
      </c>
      <c r="C36" s="72" t="str">
        <f>'tablas de calculo'!V3</f>
        <v>Verifica la evaluación</v>
      </c>
      <c r="D36" s="100"/>
      <c r="E36" s="88"/>
      <c r="F36" s="88"/>
      <c r="G36" s="88"/>
      <c r="H36" s="88"/>
      <c r="I36" s="88"/>
      <c r="J36" s="88"/>
      <c r="K36" s="88"/>
      <c r="L36" s="87"/>
    </row>
    <row r="37" spans="1:12" s="28" customFormat="1" x14ac:dyDescent="0.2">
      <c r="A37" s="87"/>
      <c r="B37" s="215" t="s">
        <v>1</v>
      </c>
      <c r="C37" s="73" t="str">
        <f>'tablas de calculo'!V7</f>
        <v>Verifica la evaluación</v>
      </c>
      <c r="D37" s="87"/>
      <c r="E37" s="88"/>
      <c r="F37" s="88"/>
      <c r="G37" s="88"/>
      <c r="H37" s="88"/>
      <c r="I37" s="88"/>
      <c r="J37" s="88"/>
      <c r="K37" s="88"/>
      <c r="L37" s="87"/>
    </row>
    <row r="38" spans="1:12" s="28" customFormat="1" x14ac:dyDescent="0.2">
      <c r="A38" s="87"/>
      <c r="B38" s="216" t="s">
        <v>2</v>
      </c>
      <c r="C38" s="73" t="str">
        <f>'tablas de calculo'!V11</f>
        <v>Verifica la evaluación</v>
      </c>
      <c r="D38" s="87"/>
      <c r="E38" s="676"/>
      <c r="F38" s="677"/>
      <c r="G38" s="678"/>
      <c r="H38" s="103"/>
      <c r="I38" s="665"/>
      <c r="J38" s="666"/>
      <c r="K38" s="667"/>
      <c r="L38" s="87"/>
    </row>
    <row r="39" spans="1:12" s="28" customFormat="1" x14ac:dyDescent="0.2">
      <c r="A39" s="87"/>
      <c r="B39" s="216" t="s">
        <v>4</v>
      </c>
      <c r="C39" s="73" t="str">
        <f>'tablas de calculo'!V14</f>
        <v>Verifica la evaluación</v>
      </c>
      <c r="D39" s="87"/>
      <c r="E39" s="679"/>
      <c r="F39" s="680"/>
      <c r="G39" s="681"/>
      <c r="H39" s="163"/>
      <c r="I39" s="668"/>
      <c r="J39" s="669"/>
      <c r="K39" s="670"/>
      <c r="L39" s="87"/>
    </row>
    <row r="40" spans="1:12" s="28" customFormat="1" ht="13.5" thickBot="1" x14ac:dyDescent="0.25">
      <c r="A40" s="87"/>
      <c r="B40" s="216" t="s">
        <v>3</v>
      </c>
      <c r="C40" s="74" t="str">
        <f>'tablas de calculo'!V18</f>
        <v>Verifica la evaluación</v>
      </c>
      <c r="D40" s="87"/>
      <c r="E40" s="679"/>
      <c r="F40" s="680"/>
      <c r="G40" s="681"/>
      <c r="H40" s="88"/>
      <c r="I40" s="668"/>
      <c r="J40" s="669"/>
      <c r="K40" s="670"/>
      <c r="L40" s="87"/>
    </row>
    <row r="41" spans="1:12" s="28" customFormat="1" ht="30" customHeight="1" thickBot="1" x14ac:dyDescent="0.25">
      <c r="A41" s="87"/>
      <c r="B41" s="217" t="s">
        <v>5</v>
      </c>
      <c r="C41" s="75">
        <f>'tablas de calculo'!V19</f>
        <v>0</v>
      </c>
      <c r="D41" s="219"/>
      <c r="E41" s="682"/>
      <c r="F41" s="683"/>
      <c r="G41" s="684"/>
      <c r="H41" s="88"/>
      <c r="I41" s="671"/>
      <c r="J41" s="492"/>
      <c r="K41" s="672"/>
      <c r="L41" s="87"/>
    </row>
    <row r="42" spans="1:12" s="28" customFormat="1" ht="32.25" customHeight="1" thickBot="1" x14ac:dyDescent="0.25">
      <c r="A42" s="87"/>
      <c r="B42" s="217" t="s">
        <v>6</v>
      </c>
      <c r="C42" s="76" t="str">
        <f>'tablas de calculo'!V20</f>
        <v>Aplica la Evaluación</v>
      </c>
      <c r="D42" s="87"/>
      <c r="E42" s="281" t="s">
        <v>255</v>
      </c>
      <c r="F42" s="282"/>
      <c r="G42" s="282"/>
      <c r="H42" s="87"/>
      <c r="I42" s="466" t="s">
        <v>26</v>
      </c>
      <c r="J42" s="466"/>
      <c r="K42" s="466"/>
      <c r="L42" s="87"/>
    </row>
    <row r="43" spans="1:12" s="28" customFormat="1" ht="39" customHeight="1" x14ac:dyDescent="0.2">
      <c r="A43" s="87"/>
      <c r="B43" s="156"/>
      <c r="C43" s="159"/>
      <c r="D43" s="87"/>
      <c r="E43" s="221"/>
      <c r="F43" s="88"/>
      <c r="G43" s="654"/>
      <c r="H43" s="655"/>
      <c r="I43" s="186"/>
      <c r="J43" s="186"/>
      <c r="K43" s="186"/>
      <c r="L43" s="87"/>
    </row>
    <row r="44" spans="1:12" s="28" customFormat="1" ht="11.25" customHeight="1" x14ac:dyDescent="0.2">
      <c r="A44" s="87"/>
      <c r="B44" s="218"/>
      <c r="C44" s="159"/>
      <c r="D44" s="87"/>
      <c r="E44" s="111" t="s">
        <v>230</v>
      </c>
      <c r="F44" s="88"/>
      <c r="G44" s="466" t="s">
        <v>231</v>
      </c>
      <c r="H44" s="466"/>
      <c r="I44" s="186"/>
      <c r="J44" s="186"/>
      <c r="K44" s="186"/>
      <c r="L44" s="87"/>
    </row>
    <row r="45" spans="1:12" s="28" customFormat="1" ht="6" customHeight="1" x14ac:dyDescent="0.2">
      <c r="A45" s="87"/>
      <c r="B45" s="87"/>
      <c r="C45" s="87"/>
      <c r="D45" s="87"/>
      <c r="E45" s="88"/>
      <c r="F45" s="88"/>
      <c r="G45" s="220"/>
      <c r="H45" s="220"/>
      <c r="I45" s="220"/>
      <c r="J45" s="220"/>
      <c r="K45" s="103"/>
      <c r="L45" s="87"/>
    </row>
    <row r="46" spans="1:12" s="206" customFormat="1" ht="15" customHeight="1" x14ac:dyDescent="0.2">
      <c r="A46" s="209"/>
      <c r="B46" s="662" t="s">
        <v>61</v>
      </c>
      <c r="C46" s="663"/>
      <c r="D46" s="663"/>
      <c r="E46" s="663"/>
      <c r="F46" s="663"/>
      <c r="G46" s="663"/>
      <c r="H46" s="663"/>
      <c r="I46" s="663"/>
      <c r="J46" s="663"/>
      <c r="K46" s="664"/>
      <c r="L46" s="209"/>
    </row>
    <row r="47" spans="1:12" s="28" customFormat="1" ht="25.5" customHeight="1" x14ac:dyDescent="0.2">
      <c r="A47" s="87"/>
      <c r="B47" s="697"/>
      <c r="C47" s="698"/>
      <c r="D47" s="222" t="s">
        <v>124</v>
      </c>
      <c r="E47" s="578"/>
      <c r="F47" s="578"/>
      <c r="G47" s="578"/>
      <c r="H47" s="578"/>
      <c r="I47" s="578"/>
      <c r="J47" s="578"/>
      <c r="K47" s="579"/>
      <c r="L47" s="87"/>
    </row>
    <row r="48" spans="1:12" s="28" customFormat="1" ht="25.5" customHeight="1" x14ac:dyDescent="0.2">
      <c r="A48" s="87"/>
      <c r="B48" s="697"/>
      <c r="C48" s="698"/>
      <c r="D48" s="223" t="s">
        <v>124</v>
      </c>
      <c r="E48" s="578"/>
      <c r="F48" s="578"/>
      <c r="G48" s="578"/>
      <c r="H48" s="578"/>
      <c r="I48" s="578"/>
      <c r="J48" s="578"/>
      <c r="K48" s="579"/>
      <c r="L48" s="87"/>
    </row>
    <row r="49" spans="1:12" s="28" customFormat="1" ht="25.5" customHeight="1" x14ac:dyDescent="0.2">
      <c r="A49" s="87"/>
      <c r="B49" s="697"/>
      <c r="C49" s="698"/>
      <c r="D49" s="223" t="s">
        <v>124</v>
      </c>
      <c r="E49" s="578"/>
      <c r="F49" s="578"/>
      <c r="G49" s="578"/>
      <c r="H49" s="578"/>
      <c r="I49" s="578"/>
      <c r="J49" s="578"/>
      <c r="K49" s="579"/>
      <c r="L49" s="87"/>
    </row>
    <row r="50" spans="1:12" s="28" customFormat="1" ht="25.5" customHeight="1" x14ac:dyDescent="0.2">
      <c r="A50" s="87"/>
      <c r="B50" s="697"/>
      <c r="C50" s="698"/>
      <c r="D50" s="223" t="s">
        <v>124</v>
      </c>
      <c r="E50" s="578"/>
      <c r="F50" s="578"/>
      <c r="G50" s="578"/>
      <c r="H50" s="578"/>
      <c r="I50" s="578"/>
      <c r="J50" s="578"/>
      <c r="K50" s="579"/>
      <c r="L50" s="87"/>
    </row>
    <row r="51" spans="1:12" s="28" customFormat="1" ht="25.5" customHeight="1" x14ac:dyDescent="0.2">
      <c r="A51" s="87"/>
      <c r="B51" s="697"/>
      <c r="C51" s="698"/>
      <c r="D51" s="223" t="s">
        <v>124</v>
      </c>
      <c r="E51" s="578"/>
      <c r="F51" s="578"/>
      <c r="G51" s="578"/>
      <c r="H51" s="578"/>
      <c r="I51" s="578"/>
      <c r="J51" s="578"/>
      <c r="K51" s="579"/>
      <c r="L51" s="87"/>
    </row>
    <row r="52" spans="1:12" s="28" customFormat="1" ht="25.5" customHeight="1" x14ac:dyDescent="0.2">
      <c r="A52" s="87"/>
      <c r="B52" s="697"/>
      <c r="C52" s="698"/>
      <c r="D52" s="223" t="s">
        <v>124</v>
      </c>
      <c r="E52" s="578"/>
      <c r="F52" s="578"/>
      <c r="G52" s="578"/>
      <c r="H52" s="578"/>
      <c r="I52" s="578"/>
      <c r="J52" s="578"/>
      <c r="K52" s="579"/>
      <c r="L52" s="87"/>
    </row>
    <row r="53" spans="1:12" s="28" customFormat="1" ht="25.5" customHeight="1" x14ac:dyDescent="0.2">
      <c r="A53" s="87"/>
      <c r="B53" s="697"/>
      <c r="C53" s="698"/>
      <c r="D53" s="223" t="s">
        <v>124</v>
      </c>
      <c r="E53" s="578"/>
      <c r="F53" s="578"/>
      <c r="G53" s="578"/>
      <c r="H53" s="578"/>
      <c r="I53" s="578"/>
      <c r="J53" s="578"/>
      <c r="K53" s="579"/>
      <c r="L53" s="87"/>
    </row>
    <row r="54" spans="1:12" x14ac:dyDescent="0.2">
      <c r="B54" s="106"/>
      <c r="C54" s="106"/>
    </row>
    <row r="55" spans="1:12" s="122" customFormat="1" hidden="1" x14ac:dyDescent="0.2">
      <c r="B55" s="122">
        <v>35</v>
      </c>
    </row>
    <row r="56" spans="1:12" s="122" customFormat="1" hidden="1" x14ac:dyDescent="0.2">
      <c r="B56" s="122">
        <v>10</v>
      </c>
    </row>
    <row r="57" spans="1:12" s="122" customFormat="1" hidden="1" x14ac:dyDescent="0.2"/>
    <row r="58" spans="1:12" s="122" customFormat="1" hidden="1" x14ac:dyDescent="0.2"/>
    <row r="59" spans="1:12" s="122" customFormat="1" hidden="1" x14ac:dyDescent="0.2"/>
    <row r="60" spans="1:12" s="122" customFormat="1" hidden="1" x14ac:dyDescent="0.2"/>
    <row r="61" spans="1:12" s="122" customFormat="1" ht="15" hidden="1" x14ac:dyDescent="0.2">
      <c r="B61" s="124" t="s">
        <v>118</v>
      </c>
      <c r="C61" s="125" t="s">
        <v>119</v>
      </c>
      <c r="D61" s="125" t="s">
        <v>120</v>
      </c>
      <c r="E61" s="125" t="s">
        <v>121</v>
      </c>
      <c r="F61" s="125" t="s">
        <v>122</v>
      </c>
      <c r="G61" s="125" t="s">
        <v>123</v>
      </c>
      <c r="H61" s="126" t="s">
        <v>125</v>
      </c>
    </row>
    <row r="62" spans="1:12" s="122" customFormat="1" ht="18" hidden="1" customHeight="1" x14ac:dyDescent="0.2"/>
    <row r="63" spans="1:12" s="122" customFormat="1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G18" sqref="G18"/>
      <pageMargins left="0.7" right="0.15748031496062992" top="0.27" bottom="3.937007874015748E-2" header="0" footer="0"/>
      <printOptions horizontalCentered="1"/>
      <pageSetup scale="54" orientation="portrait" r:id="rId1"/>
      <headerFooter alignWithMargins="0"/>
    </customSheetView>
  </customSheetViews>
  <mergeCells count="64">
    <mergeCell ref="B1:K1"/>
    <mergeCell ref="B53:C53"/>
    <mergeCell ref="B47:C47"/>
    <mergeCell ref="B48:C48"/>
    <mergeCell ref="B49:C49"/>
    <mergeCell ref="B50:C50"/>
    <mergeCell ref="B51:C51"/>
    <mergeCell ref="B52:C52"/>
    <mergeCell ref="B9:E9"/>
    <mergeCell ref="G9:K9"/>
    <mergeCell ref="B8:E8"/>
    <mergeCell ref="G4:H4"/>
    <mergeCell ref="B5:E5"/>
    <mergeCell ref="B18:F18"/>
    <mergeCell ref="J6:K6"/>
    <mergeCell ref="J5:K5"/>
    <mergeCell ref="B17:F17"/>
    <mergeCell ref="G5:H5"/>
    <mergeCell ref="B16:K16"/>
    <mergeCell ref="J7:K7"/>
    <mergeCell ref="B6:E6"/>
    <mergeCell ref="B7:E7"/>
    <mergeCell ref="G7:H7"/>
    <mergeCell ref="G6:H6"/>
    <mergeCell ref="B10:E10"/>
    <mergeCell ref="B2:K2"/>
    <mergeCell ref="B13:K13"/>
    <mergeCell ref="G8:K8"/>
    <mergeCell ref="B15:F15"/>
    <mergeCell ref="G11:K11"/>
    <mergeCell ref="B14:F14"/>
    <mergeCell ref="B4:E4"/>
    <mergeCell ref="J4:K4"/>
    <mergeCell ref="B11:E11"/>
    <mergeCell ref="G10:K10"/>
    <mergeCell ref="B28:F28"/>
    <mergeCell ref="B29:F29"/>
    <mergeCell ref="I38:K41"/>
    <mergeCell ref="B19:F19"/>
    <mergeCell ref="B24:F24"/>
    <mergeCell ref="B25:F25"/>
    <mergeCell ref="B21:K21"/>
    <mergeCell ref="E38:G41"/>
    <mergeCell ref="B26:K26"/>
    <mergeCell ref="B20:F20"/>
    <mergeCell ref="B23:F23"/>
    <mergeCell ref="B32:F32"/>
    <mergeCell ref="B33:F33"/>
    <mergeCell ref="B22:F22"/>
    <mergeCell ref="B27:F27"/>
    <mergeCell ref="B31:F31"/>
    <mergeCell ref="G43:H43"/>
    <mergeCell ref="B34:F34"/>
    <mergeCell ref="B30:K30"/>
    <mergeCell ref="B46:K46"/>
    <mergeCell ref="I42:K42"/>
    <mergeCell ref="G44:H44"/>
    <mergeCell ref="E51:K51"/>
    <mergeCell ref="E52:K52"/>
    <mergeCell ref="E53:K53"/>
    <mergeCell ref="E47:K47"/>
    <mergeCell ref="E48:K48"/>
    <mergeCell ref="E49:K49"/>
    <mergeCell ref="E50:K50"/>
  </mergeCells>
  <phoneticPr fontId="0" type="noConversion"/>
  <dataValidations count="16">
    <dataValidation type="textLength" operator="equal" allowBlank="1" showInputMessage="1" showErrorMessage="1" error="ANOTAR A EL R.F.C. A 13 POSICIONES DEL EVALUADOR CON MAYUSCULAS." sqref="E43" xr:uid="{00000000-0002-0000-0400-000000000000}">
      <formula1>13</formula1>
    </dataValidation>
    <dataValidation type="list" allowBlank="1" showInputMessage="1" showErrorMessage="1" prompt="Describa y específique, en su caso, el tipo de acción corrrectiva o e mejora del desempeño que considere necesario o adecuado._x000a_Estas accciones pueden incluir:" sqref="C61:IV61" xr:uid="{00000000-0002-0000-0400-000001000000}">
      <formula1>$B$61:$I$61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7:B53" xr:uid="{00000000-0002-0000-0400-000002000000}">
      <formula1>$B$61:$I$61</formula1>
    </dataValidation>
    <dataValidation type="textLength" operator="equal" allowBlank="1" showInputMessage="1" showErrorMessage="1" error="ANOTAR A 18 POSICIONES EL C.U.R.P. DEL EVALUADOR CON MAYUSCULAS." sqref="I44 G43:H43" xr:uid="{00000000-0002-0000-0400-000003000000}">
      <formula1>18</formula1>
    </dataValidation>
    <dataValidation type="custom" allowBlank="1" showInputMessage="1" showErrorMessage="1" error="Elije una sola opción en los parámetros de evaluación" sqref="G32:K32" xr:uid="{00000000-0002-0000-0400-000004000000}">
      <formula1>eapjefeen10</formula1>
    </dataValidation>
    <dataValidation type="custom" allowBlank="1" showInputMessage="1" showErrorMessage="1" error="Elije una sola opción en los parámetros de evaluación" sqref="G33:K33" xr:uid="{00000000-0002-0000-0400-000005000000}">
      <formula1>eapjefeen11</formula1>
    </dataValidation>
    <dataValidation type="custom" allowBlank="1" showInputMessage="1" showErrorMessage="1" error="Elije una sola opción en los parámetros de evaluación" sqref="G34:K34" xr:uid="{00000000-0002-0000-0400-000006000000}">
      <formula1>eapjefeen12</formula1>
    </dataValidation>
    <dataValidation type="custom" allowBlank="1" showInputMessage="1" showErrorMessage="1" error="Elije una sola opción en los parámetros de evaluación" sqref="G28:K28" xr:uid="{00000000-0002-0000-0400-000007000000}">
      <formula1>eapjefeen8</formula1>
    </dataValidation>
    <dataValidation type="custom" allowBlank="1" showInputMessage="1" showErrorMessage="1" error="Elije una sola opción en los parámetros de evaluación" sqref="G29:K29" xr:uid="{00000000-0002-0000-0400-000008000000}">
      <formula1>eapjefeen9</formula1>
    </dataValidation>
    <dataValidation type="custom" allowBlank="1" showInputMessage="1" showErrorMessage="1" error="Elije una sola opción en los parámetros de evaluación" sqref="G23:K23" xr:uid="{00000000-0002-0000-0400-000009000000}">
      <formula1>eapjefeen5</formula1>
    </dataValidation>
    <dataValidation type="custom" allowBlank="1" showInputMessage="1" showErrorMessage="1" error="Elije una sola opción en los parámetros de evaluación" sqref="G24:K24" xr:uid="{00000000-0002-0000-0400-00000A000000}">
      <formula1>eapjefeen6</formula1>
    </dataValidation>
    <dataValidation type="custom" allowBlank="1" showInputMessage="1" showErrorMessage="1" error="Elije una sola opción en los parámetros de evaluación" sqref="G25:K25" xr:uid="{00000000-0002-0000-0400-00000B000000}">
      <formula1>eapjefeen7</formula1>
    </dataValidation>
    <dataValidation type="custom" allowBlank="1" showInputMessage="1" showErrorMessage="1" error="Elije una sola opción en los parámetros de evaluación" sqref="G18:K18" xr:uid="{00000000-0002-0000-0400-00000C000000}">
      <formula1>eapjefeen2</formula1>
    </dataValidation>
    <dataValidation type="custom" allowBlank="1" showInputMessage="1" showErrorMessage="1" error="Elije una sola opción en los parámetros de evaluación" sqref="G19:K19" xr:uid="{00000000-0002-0000-0400-00000D000000}">
      <formula1>eapjefeen3</formula1>
    </dataValidation>
    <dataValidation type="custom" allowBlank="1" showInputMessage="1" showErrorMessage="1" error="Elije una sola opción en los parámetros de evaluación" sqref="G20:K20" xr:uid="{00000000-0002-0000-0400-00000E000000}">
      <formula1>eapjefeen4</formula1>
    </dataValidation>
    <dataValidation type="custom" allowBlank="1" showInputMessage="1" showErrorMessage="1" error="Elije una sola opción en los parámetros de evaluación" sqref="G15:K15" xr:uid="{00000000-0002-0000-0400-00000F000000}">
      <formula1>eapjefeen1</formula1>
    </dataValidation>
  </dataValidations>
  <printOptions horizontalCentered="1"/>
  <pageMargins left="0.7" right="0.15748031496062992" top="0.27" bottom="3.937007874015748E-2" header="0" footer="0"/>
  <pageSetup scale="54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V79"/>
  <sheetViews>
    <sheetView showGridLines="0" zoomScale="85" zoomScaleNormal="85" zoomScaleSheetLayoutView="50" workbookViewId="0"/>
  </sheetViews>
  <sheetFormatPr baseColWidth="10" defaultColWidth="0" defaultRowHeight="15.75" customHeight="1" zeroHeight="1" x14ac:dyDescent="0.2"/>
  <cols>
    <col min="1" max="1" width="1.7109375" style="87" customWidth="1"/>
    <col min="2" max="2" width="20.7109375" customWidth="1"/>
    <col min="3" max="3" width="22.7109375" customWidth="1"/>
    <col min="4" max="4" width="18.140625" customWidth="1"/>
    <col min="5" max="5" width="18.5703125" customWidth="1"/>
    <col min="6" max="6" width="9.7109375" customWidth="1"/>
    <col min="7" max="7" width="20.7109375" customWidth="1"/>
    <col min="8" max="8" width="19.7109375" customWidth="1"/>
    <col min="9" max="9" width="20.140625" customWidth="1"/>
    <col min="10" max="10" width="17.7109375" customWidth="1"/>
    <col min="11" max="11" width="22.5703125" customWidth="1"/>
    <col min="12" max="12" width="1.7109375" style="87" customWidth="1"/>
    <col min="13" max="16384" width="11.42578125" style="37" hidden="1"/>
  </cols>
  <sheetData>
    <row r="1" spans="1:12" ht="21" customHeight="1" x14ac:dyDescent="0.2">
      <c r="B1" s="718" t="str">
        <f>'fact efi-3°EVALUADOR'!B1</f>
        <v>Evaluación del Desempeño del Personal de Mando de la APF</v>
      </c>
      <c r="C1" s="719"/>
      <c r="D1" s="719"/>
      <c r="E1" s="719"/>
      <c r="F1" s="719"/>
      <c r="G1" s="719"/>
      <c r="H1" s="719"/>
      <c r="I1" s="719"/>
      <c r="J1" s="719"/>
      <c r="K1" s="720"/>
    </row>
    <row r="2" spans="1:12" s="28" customFormat="1" ht="40.5" customHeight="1" x14ac:dyDescent="0.2">
      <c r="A2" s="87"/>
      <c r="B2" s="586" t="s">
        <v>296</v>
      </c>
      <c r="C2" s="587"/>
      <c r="D2" s="587"/>
      <c r="E2" s="587"/>
      <c r="F2" s="587"/>
      <c r="G2" s="587"/>
      <c r="H2" s="587"/>
      <c r="I2" s="587"/>
      <c r="J2" s="587"/>
      <c r="K2" s="588"/>
      <c r="L2" s="87"/>
    </row>
    <row r="3" spans="1:12" ht="2.25" customHeight="1" x14ac:dyDescent="0.25"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2" ht="24" customHeight="1" x14ac:dyDescent="0.2">
      <c r="B4" s="509">
        <f>'fact efi-3°EVALUADOR'!B4:E4</f>
        <v>0</v>
      </c>
      <c r="C4" s="503"/>
      <c r="D4" s="503"/>
      <c r="E4" s="503"/>
      <c r="F4" s="57"/>
      <c r="G4" s="510">
        <f>'fact efi-3°EVALUADOR'!G4:H4</f>
        <v>0</v>
      </c>
      <c r="H4" s="510"/>
      <c r="I4" s="54"/>
      <c r="J4" s="510">
        <f>'fact efi-3°EVALUADOR'!J4:K4</f>
        <v>0</v>
      </c>
      <c r="K4" s="511"/>
    </row>
    <row r="5" spans="1:12" ht="9.75" customHeight="1" x14ac:dyDescent="0.2">
      <c r="B5" s="507" t="s">
        <v>216</v>
      </c>
      <c r="C5" s="505"/>
      <c r="D5" s="505"/>
      <c r="E5" s="505"/>
      <c r="F5" s="58"/>
      <c r="G5" s="716" t="s">
        <v>217</v>
      </c>
      <c r="H5" s="716"/>
      <c r="I5" s="59"/>
      <c r="J5" s="716" t="s">
        <v>218</v>
      </c>
      <c r="K5" s="717"/>
    </row>
    <row r="6" spans="1:12" ht="24" customHeight="1" x14ac:dyDescent="0.25">
      <c r="B6" s="509">
        <f>'fact efi-3°EVALUADOR'!B6</f>
        <v>0</v>
      </c>
      <c r="C6" s="503"/>
      <c r="D6" s="503"/>
      <c r="E6" s="503"/>
      <c r="F6" s="315"/>
      <c r="G6" s="540">
        <f>'fact efi-3°EVALUADOR'!G6:H6</f>
        <v>0</v>
      </c>
      <c r="H6" s="540"/>
      <c r="I6" s="54"/>
      <c r="J6" s="516">
        <f>'fact efi-3°EVALUADOR'!J6</f>
        <v>0</v>
      </c>
      <c r="K6" s="517"/>
    </row>
    <row r="7" spans="1:12" ht="9.75" customHeight="1" x14ac:dyDescent="0.2">
      <c r="B7" s="507" t="s">
        <v>220</v>
      </c>
      <c r="C7" s="505"/>
      <c r="D7" s="505"/>
      <c r="E7" s="505"/>
      <c r="F7" s="314"/>
      <c r="G7" s="505" t="str">
        <f>'fact efi-3°EVALUADOR'!G7:H7</f>
        <v>CODIGO DE PUESTO</v>
      </c>
      <c r="H7" s="505"/>
      <c r="I7" s="59"/>
      <c r="J7" s="722" t="s">
        <v>219</v>
      </c>
      <c r="K7" s="723"/>
    </row>
    <row r="8" spans="1:12" ht="41.25" customHeight="1" x14ac:dyDescent="0.2">
      <c r="B8" s="509">
        <f>'fact efi-3°EVALUADOR'!B8</f>
        <v>0</v>
      </c>
      <c r="C8" s="503"/>
      <c r="D8" s="503"/>
      <c r="E8" s="503"/>
      <c r="F8" s="54"/>
      <c r="G8" s="503">
        <f>'fact efi-3°EVALUADOR'!G8</f>
        <v>0</v>
      </c>
      <c r="H8" s="503"/>
      <c r="I8" s="503"/>
      <c r="J8" s="503"/>
      <c r="K8" s="504"/>
    </row>
    <row r="9" spans="1:12" ht="9.75" customHeight="1" x14ac:dyDescent="0.25">
      <c r="B9" s="512" t="s">
        <v>33</v>
      </c>
      <c r="C9" s="513"/>
      <c r="D9" s="513"/>
      <c r="E9" s="513"/>
      <c r="F9" s="60"/>
      <c r="G9" s="505" t="s">
        <v>251</v>
      </c>
      <c r="H9" s="505"/>
      <c r="I9" s="505"/>
      <c r="J9" s="505"/>
      <c r="K9" s="506"/>
    </row>
    <row r="10" spans="1:12" ht="24" customHeight="1" x14ac:dyDescent="0.2">
      <c r="B10" s="509">
        <f>'fact efi-3°EVALUADOR'!B10:K10</f>
        <v>0</v>
      </c>
      <c r="C10" s="503"/>
      <c r="D10" s="503"/>
      <c r="E10" s="503"/>
      <c r="F10" s="311"/>
      <c r="G10" s="503">
        <f>'fact efi-3°EVALUADOR'!G10:K10</f>
        <v>0</v>
      </c>
      <c r="H10" s="503"/>
      <c r="I10" s="503"/>
      <c r="J10" s="503"/>
      <c r="K10" s="504"/>
    </row>
    <row r="11" spans="1:12" ht="12.75" customHeight="1" x14ac:dyDescent="0.2">
      <c r="B11" s="520" t="str">
        <f>'fact efi-3°EVALUADOR'!B11:E11</f>
        <v xml:space="preserve">AÑO DE LA EVALUACIÓN </v>
      </c>
      <c r="C11" s="519"/>
      <c r="D11" s="519"/>
      <c r="E11" s="519"/>
      <c r="F11" s="297"/>
      <c r="G11" s="519" t="str">
        <f>'fact efi-3°EVALUADOR'!G11:K11</f>
        <v>LUGAR y FECHA DE LA APLICACIÓN</v>
      </c>
      <c r="H11" s="519"/>
      <c r="I11" s="519"/>
      <c r="J11" s="519"/>
      <c r="K11" s="721"/>
    </row>
    <row r="12" spans="1:12" ht="2.25" customHeight="1" x14ac:dyDescent="0.2">
      <c r="B12" s="225"/>
      <c r="C12" s="131"/>
      <c r="D12" s="131"/>
      <c r="E12" s="200"/>
      <c r="F12" s="200"/>
      <c r="G12" s="200"/>
      <c r="H12" s="200"/>
      <c r="I12" s="200"/>
      <c r="J12" s="200"/>
      <c r="K12" s="131"/>
    </row>
    <row r="13" spans="1:12" ht="39.950000000000003" customHeight="1" x14ac:dyDescent="0.2">
      <c r="B13" s="713" t="s">
        <v>66</v>
      </c>
      <c r="C13" s="714"/>
      <c r="D13" s="714"/>
      <c r="E13" s="714"/>
      <c r="F13" s="714"/>
      <c r="G13" s="714"/>
      <c r="H13" s="714"/>
      <c r="I13" s="714"/>
      <c r="J13" s="714"/>
      <c r="K13" s="715"/>
    </row>
    <row r="14" spans="1:12" ht="29.25" customHeight="1" x14ac:dyDescent="0.2">
      <c r="B14" s="595" t="s">
        <v>294</v>
      </c>
      <c r="C14" s="596"/>
      <c r="D14" s="596"/>
      <c r="E14" s="596"/>
      <c r="F14" s="596"/>
      <c r="G14" s="597"/>
      <c r="H14" s="286" t="s">
        <v>289</v>
      </c>
      <c r="I14" s="286" t="s">
        <v>152</v>
      </c>
      <c r="J14" s="286" t="s">
        <v>290</v>
      </c>
      <c r="K14" s="286" t="s">
        <v>291</v>
      </c>
    </row>
    <row r="15" spans="1:12" ht="24.75" customHeight="1" x14ac:dyDescent="0.2">
      <c r="B15" s="656" t="s">
        <v>136</v>
      </c>
      <c r="C15" s="657"/>
      <c r="D15" s="657"/>
      <c r="E15" s="657"/>
      <c r="F15" s="657"/>
      <c r="G15" s="658"/>
      <c r="H15" s="15"/>
      <c r="I15" s="15"/>
      <c r="J15" s="15"/>
      <c r="K15" s="15"/>
    </row>
    <row r="16" spans="1:12" ht="39.950000000000003" customHeight="1" x14ac:dyDescent="0.2">
      <c r="B16" s="713" t="s">
        <v>239</v>
      </c>
      <c r="C16" s="714"/>
      <c r="D16" s="714"/>
      <c r="E16" s="714"/>
      <c r="F16" s="714"/>
      <c r="G16" s="714"/>
      <c r="H16" s="714"/>
      <c r="I16" s="714"/>
      <c r="J16" s="714"/>
      <c r="K16" s="715"/>
    </row>
    <row r="17" spans="2:11" ht="30" customHeight="1" x14ac:dyDescent="0.2">
      <c r="B17" s="595" t="s">
        <v>293</v>
      </c>
      <c r="C17" s="596"/>
      <c r="D17" s="596"/>
      <c r="E17" s="596"/>
      <c r="F17" s="596"/>
      <c r="G17" s="597"/>
      <c r="H17" s="61" t="s">
        <v>69</v>
      </c>
      <c r="I17" s="61" t="s">
        <v>154</v>
      </c>
      <c r="J17" s="61" t="s">
        <v>103</v>
      </c>
      <c r="K17" s="61" t="s">
        <v>70</v>
      </c>
    </row>
    <row r="18" spans="2:11" ht="18" customHeight="1" x14ac:dyDescent="0.2">
      <c r="B18" s="656" t="s">
        <v>137</v>
      </c>
      <c r="C18" s="657"/>
      <c r="D18" s="657"/>
      <c r="E18" s="657"/>
      <c r="F18" s="657"/>
      <c r="G18" s="658"/>
      <c r="H18" s="15"/>
      <c r="I18" s="15"/>
      <c r="J18" s="15"/>
      <c r="K18" s="15"/>
    </row>
    <row r="19" spans="2:11" ht="18" customHeight="1" x14ac:dyDescent="0.2">
      <c r="B19" s="673" t="s">
        <v>138</v>
      </c>
      <c r="C19" s="674"/>
      <c r="D19" s="674"/>
      <c r="E19" s="674"/>
      <c r="F19" s="674"/>
      <c r="G19" s="675"/>
      <c r="H19" s="15"/>
      <c r="I19" s="15"/>
      <c r="J19" s="15"/>
      <c r="K19" s="15"/>
    </row>
    <row r="20" spans="2:11" ht="18" customHeight="1" x14ac:dyDescent="0.2">
      <c r="B20" s="656" t="s">
        <v>139</v>
      </c>
      <c r="C20" s="657"/>
      <c r="D20" s="657"/>
      <c r="E20" s="657"/>
      <c r="F20" s="657"/>
      <c r="G20" s="658"/>
      <c r="H20" s="15"/>
      <c r="I20" s="15"/>
      <c r="J20" s="15"/>
      <c r="K20" s="15"/>
    </row>
    <row r="21" spans="2:11" ht="39.950000000000003" customHeight="1" x14ac:dyDescent="0.2">
      <c r="B21" s="592" t="s">
        <v>135</v>
      </c>
      <c r="C21" s="593"/>
      <c r="D21" s="593"/>
      <c r="E21" s="593"/>
      <c r="F21" s="593"/>
      <c r="G21" s="593"/>
      <c r="H21" s="593"/>
      <c r="I21" s="593"/>
      <c r="J21" s="593"/>
      <c r="K21" s="594"/>
    </row>
    <row r="22" spans="2:11" ht="30" customHeight="1" x14ac:dyDescent="0.2">
      <c r="B22" s="595" t="s">
        <v>293</v>
      </c>
      <c r="C22" s="596"/>
      <c r="D22" s="596"/>
      <c r="E22" s="596"/>
      <c r="F22" s="596"/>
      <c r="G22" s="597"/>
      <c r="H22" s="61" t="s">
        <v>69</v>
      </c>
      <c r="I22" s="61" t="s">
        <v>154</v>
      </c>
      <c r="J22" s="61" t="s">
        <v>103</v>
      </c>
      <c r="K22" s="61" t="s">
        <v>70</v>
      </c>
    </row>
    <row r="23" spans="2:11" ht="18" customHeight="1" x14ac:dyDescent="0.2">
      <c r="B23" s="673" t="s">
        <v>140</v>
      </c>
      <c r="C23" s="674"/>
      <c r="D23" s="674"/>
      <c r="E23" s="674"/>
      <c r="F23" s="674"/>
      <c r="G23" s="675"/>
      <c r="H23" s="15"/>
      <c r="I23" s="15"/>
      <c r="J23" s="15"/>
      <c r="K23" s="15"/>
    </row>
    <row r="24" spans="2:11" ht="18" customHeight="1" x14ac:dyDescent="0.2">
      <c r="B24" s="673" t="s">
        <v>141</v>
      </c>
      <c r="C24" s="674"/>
      <c r="D24" s="674"/>
      <c r="E24" s="674"/>
      <c r="F24" s="674"/>
      <c r="G24" s="675"/>
      <c r="H24" s="15"/>
      <c r="I24" s="15"/>
      <c r="J24" s="15"/>
      <c r="K24" s="15"/>
    </row>
    <row r="25" spans="2:11" ht="18" customHeight="1" x14ac:dyDescent="0.2">
      <c r="B25" s="673" t="s">
        <v>142</v>
      </c>
      <c r="C25" s="674"/>
      <c r="D25" s="674"/>
      <c r="E25" s="674"/>
      <c r="F25" s="674"/>
      <c r="G25" s="675"/>
      <c r="H25" s="15"/>
      <c r="I25" s="15"/>
      <c r="J25" s="15"/>
      <c r="K25" s="15"/>
    </row>
    <row r="26" spans="2:11" ht="39.950000000000003" customHeight="1" x14ac:dyDescent="0.2">
      <c r="B26" s="583" t="s">
        <v>67</v>
      </c>
      <c r="C26" s="584"/>
      <c r="D26" s="584"/>
      <c r="E26" s="584"/>
      <c r="F26" s="584"/>
      <c r="G26" s="584"/>
      <c r="H26" s="584"/>
      <c r="I26" s="584"/>
      <c r="J26" s="584"/>
      <c r="K26" s="585"/>
    </row>
    <row r="27" spans="2:11" ht="30" customHeight="1" x14ac:dyDescent="0.2">
      <c r="B27" s="595" t="s">
        <v>293</v>
      </c>
      <c r="C27" s="596"/>
      <c r="D27" s="596"/>
      <c r="E27" s="596"/>
      <c r="F27" s="596"/>
      <c r="G27" s="597"/>
      <c r="H27" s="61" t="s">
        <v>69</v>
      </c>
      <c r="I27" s="61" t="s">
        <v>154</v>
      </c>
      <c r="J27" s="61" t="s">
        <v>103</v>
      </c>
      <c r="K27" s="61" t="s">
        <v>70</v>
      </c>
    </row>
    <row r="28" spans="2:11" ht="18" customHeight="1" x14ac:dyDescent="0.2">
      <c r="B28" s="656" t="s">
        <v>143</v>
      </c>
      <c r="C28" s="657"/>
      <c r="D28" s="657"/>
      <c r="E28" s="657"/>
      <c r="F28" s="657"/>
      <c r="G28" s="658"/>
      <c r="H28" s="15"/>
      <c r="I28" s="15"/>
      <c r="J28" s="15"/>
      <c r="K28" s="15"/>
    </row>
    <row r="29" spans="2:11" ht="18" customHeight="1" x14ac:dyDescent="0.2">
      <c r="B29" s="656" t="s">
        <v>144</v>
      </c>
      <c r="C29" s="657"/>
      <c r="D29" s="657"/>
      <c r="E29" s="657"/>
      <c r="F29" s="657"/>
      <c r="G29" s="658"/>
      <c r="H29" s="15"/>
      <c r="I29" s="15"/>
      <c r="J29" s="15"/>
      <c r="K29" s="15"/>
    </row>
    <row r="30" spans="2:11" ht="39.950000000000003" customHeight="1" x14ac:dyDescent="0.2">
      <c r="B30" s="592" t="s">
        <v>68</v>
      </c>
      <c r="C30" s="593"/>
      <c r="D30" s="593"/>
      <c r="E30" s="593"/>
      <c r="F30" s="593"/>
      <c r="G30" s="593"/>
      <c r="H30" s="593"/>
      <c r="I30" s="593"/>
      <c r="J30" s="593"/>
      <c r="K30" s="594"/>
    </row>
    <row r="31" spans="2:11" ht="30" customHeight="1" x14ac:dyDescent="0.2">
      <c r="B31" s="595" t="s">
        <v>293</v>
      </c>
      <c r="C31" s="596"/>
      <c r="D31" s="596"/>
      <c r="E31" s="596"/>
      <c r="F31" s="596"/>
      <c r="G31" s="597"/>
      <c r="H31" s="61" t="s">
        <v>69</v>
      </c>
      <c r="I31" s="61" t="s">
        <v>154</v>
      </c>
      <c r="J31" s="61" t="s">
        <v>103</v>
      </c>
      <c r="K31" s="61" t="s">
        <v>70</v>
      </c>
    </row>
    <row r="32" spans="2:11" ht="18" customHeight="1" x14ac:dyDescent="0.2">
      <c r="B32" s="656" t="s">
        <v>145</v>
      </c>
      <c r="C32" s="657"/>
      <c r="D32" s="657"/>
      <c r="E32" s="657"/>
      <c r="F32" s="657"/>
      <c r="G32" s="658"/>
      <c r="H32" s="15"/>
      <c r="I32" s="15"/>
      <c r="J32" s="15"/>
      <c r="K32" s="15"/>
    </row>
    <row r="33" spans="2:11" ht="18" customHeight="1" x14ac:dyDescent="0.2">
      <c r="B33" s="656" t="s">
        <v>146</v>
      </c>
      <c r="C33" s="657"/>
      <c r="D33" s="657"/>
      <c r="E33" s="657"/>
      <c r="F33" s="657"/>
      <c r="G33" s="658"/>
      <c r="H33" s="15"/>
      <c r="I33" s="15"/>
      <c r="J33" s="15"/>
      <c r="K33" s="15"/>
    </row>
    <row r="34" spans="2:11" ht="18" customHeight="1" x14ac:dyDescent="0.2">
      <c r="B34" s="656" t="s">
        <v>148</v>
      </c>
      <c r="C34" s="657"/>
      <c r="D34" s="657"/>
      <c r="E34" s="657"/>
      <c r="F34" s="657"/>
      <c r="G34" s="658"/>
      <c r="H34" s="15"/>
      <c r="I34" s="15"/>
      <c r="J34" s="15"/>
      <c r="K34" s="15"/>
    </row>
    <row r="35" spans="2:11" ht="12.75" x14ac:dyDescent="0.2">
      <c r="B35" s="278" t="s">
        <v>38</v>
      </c>
      <c r="C35" s="77" t="str">
        <f>'tablas de calculo'!Q3</f>
        <v>Verifica la evaluación</v>
      </c>
      <c r="D35" s="87"/>
      <c r="E35" s="87"/>
      <c r="F35" s="87"/>
      <c r="G35" s="87"/>
      <c r="H35" s="87"/>
      <c r="I35" s="87"/>
      <c r="J35" s="87"/>
      <c r="K35" s="87"/>
    </row>
    <row r="36" spans="2:11" ht="12.75" x14ac:dyDescent="0.2">
      <c r="B36" s="278" t="s">
        <v>1</v>
      </c>
      <c r="C36" s="77" t="str">
        <f>'tablas de calculo'!Q7</f>
        <v>Verifica la evaluación</v>
      </c>
      <c r="D36" s="87"/>
      <c r="E36" s="87"/>
      <c r="F36" s="87"/>
      <c r="G36" s="87"/>
      <c r="H36" s="87"/>
      <c r="I36" s="87"/>
      <c r="J36" s="87"/>
      <c r="K36" s="87"/>
    </row>
    <row r="37" spans="2:11" ht="12.75" x14ac:dyDescent="0.2">
      <c r="B37" s="216" t="s">
        <v>2</v>
      </c>
      <c r="C37" s="77" t="str">
        <f>'tablas de calculo'!Q11</f>
        <v>Verifica la evaluación</v>
      </c>
      <c r="D37" s="87"/>
      <c r="E37" s="87"/>
      <c r="F37" s="87"/>
      <c r="G37" s="87"/>
      <c r="H37" s="87"/>
      <c r="I37" s="87"/>
      <c r="J37" s="87"/>
      <c r="K37" s="87"/>
    </row>
    <row r="38" spans="2:11" ht="12.75" x14ac:dyDescent="0.2">
      <c r="B38" s="216" t="s">
        <v>4</v>
      </c>
      <c r="C38" s="77" t="str">
        <f>'tablas de calculo'!Q14</f>
        <v>Verifica la evaluación</v>
      </c>
      <c r="D38" s="87"/>
      <c r="E38" s="87"/>
      <c r="F38" s="87"/>
      <c r="G38" s="87"/>
      <c r="H38" s="87"/>
      <c r="I38" s="87"/>
      <c r="J38" s="87"/>
      <c r="K38" s="87"/>
    </row>
    <row r="39" spans="2:11" ht="13.5" thickBot="1" x14ac:dyDescent="0.25">
      <c r="B39" s="216" t="s">
        <v>3</v>
      </c>
      <c r="C39" s="78" t="str">
        <f>'tablas de calculo'!Q18</f>
        <v>Verifica la evaluación</v>
      </c>
      <c r="D39" s="87"/>
      <c r="E39" s="87"/>
      <c r="F39" s="87"/>
      <c r="G39" s="87"/>
      <c r="H39" s="87"/>
      <c r="I39" s="87"/>
      <c r="J39" s="87"/>
      <c r="K39" s="87"/>
    </row>
    <row r="40" spans="2:11" ht="33.75" customHeight="1" x14ac:dyDescent="0.2">
      <c r="B40" s="279" t="s">
        <v>5</v>
      </c>
      <c r="C40" s="64">
        <f>'tablas de calculo'!Q19</f>
        <v>0</v>
      </c>
      <c r="D40" s="87"/>
      <c r="E40" s="87"/>
      <c r="F40" s="87"/>
      <c r="G40" s="87"/>
      <c r="H40" s="705"/>
      <c r="I40" s="706"/>
      <c r="J40" s="707"/>
      <c r="K40" s="87"/>
    </row>
    <row r="41" spans="2:11" ht="30" customHeight="1" x14ac:dyDescent="0.2">
      <c r="B41" s="280" t="s">
        <v>6</v>
      </c>
      <c r="C41" s="36" t="str">
        <f>'tablas de calculo'!Q20</f>
        <v>Aplica la Evaluación</v>
      </c>
      <c r="D41" s="155"/>
      <c r="E41" s="87"/>
      <c r="F41" s="87"/>
      <c r="G41" s="131"/>
      <c r="H41" s="708"/>
      <c r="I41" s="709"/>
      <c r="J41" s="710"/>
      <c r="K41" s="131"/>
    </row>
    <row r="42" spans="2:11" ht="12.75" x14ac:dyDescent="0.2">
      <c r="B42" s="87"/>
      <c r="C42" s="87"/>
      <c r="D42" s="87"/>
      <c r="E42" s="87"/>
      <c r="F42" s="87"/>
      <c r="G42" s="87"/>
      <c r="H42" s="466" t="s">
        <v>28</v>
      </c>
      <c r="I42" s="466"/>
      <c r="J42" s="466"/>
      <c r="K42" s="277"/>
    </row>
    <row r="43" spans="2:11" ht="1.5" customHeight="1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 ht="12.75" x14ac:dyDescent="0.2">
      <c r="B44" s="712" t="s">
        <v>61</v>
      </c>
      <c r="C44" s="605"/>
      <c r="D44" s="605"/>
      <c r="E44" s="605"/>
      <c r="F44" s="605"/>
      <c r="G44" s="605"/>
      <c r="H44" s="605"/>
      <c r="I44" s="605"/>
      <c r="J44" s="605"/>
      <c r="K44" s="606"/>
    </row>
    <row r="45" spans="2:11" ht="25.5" customHeight="1" x14ac:dyDescent="0.2">
      <c r="B45" s="700"/>
      <c r="C45" s="701"/>
      <c r="D45" s="36" t="s">
        <v>124</v>
      </c>
      <c r="E45" s="711"/>
      <c r="F45" s="711"/>
      <c r="G45" s="711"/>
      <c r="H45" s="711"/>
      <c r="I45" s="711"/>
      <c r="J45" s="711"/>
      <c r="K45" s="701"/>
    </row>
    <row r="46" spans="2:11" ht="25.5" customHeight="1" x14ac:dyDescent="0.2">
      <c r="B46" s="700"/>
      <c r="C46" s="701"/>
      <c r="D46" s="36" t="s">
        <v>124</v>
      </c>
      <c r="E46" s="711"/>
      <c r="F46" s="711"/>
      <c r="G46" s="711"/>
      <c r="H46" s="711"/>
      <c r="I46" s="711"/>
      <c r="J46" s="711"/>
      <c r="K46" s="701"/>
    </row>
    <row r="47" spans="2:11" ht="25.5" customHeight="1" x14ac:dyDescent="0.2">
      <c r="B47" s="700"/>
      <c r="C47" s="701"/>
      <c r="D47" s="36" t="s">
        <v>124</v>
      </c>
      <c r="E47" s="711"/>
      <c r="F47" s="711"/>
      <c r="G47" s="711"/>
      <c r="H47" s="711"/>
      <c r="I47" s="711"/>
      <c r="J47" s="711"/>
      <c r="K47" s="701"/>
    </row>
    <row r="48" spans="2:11" ht="25.5" customHeight="1" x14ac:dyDescent="0.2">
      <c r="B48" s="700"/>
      <c r="C48" s="701"/>
      <c r="D48" s="36" t="s">
        <v>124</v>
      </c>
      <c r="E48" s="704"/>
      <c r="F48" s="702"/>
      <c r="G48" s="702"/>
      <c r="H48" s="702"/>
      <c r="I48" s="702"/>
      <c r="J48" s="702"/>
      <c r="K48" s="703"/>
    </row>
    <row r="49" spans="2:256" ht="25.5" customHeight="1" x14ac:dyDescent="0.2">
      <c r="B49" s="700"/>
      <c r="C49" s="701"/>
      <c r="D49" s="36" t="s">
        <v>124</v>
      </c>
      <c r="E49" s="702"/>
      <c r="F49" s="702"/>
      <c r="G49" s="702"/>
      <c r="H49" s="702"/>
      <c r="I49" s="702"/>
      <c r="J49" s="702"/>
      <c r="K49" s="703"/>
    </row>
    <row r="50" spans="2:256" ht="25.5" customHeight="1" x14ac:dyDescent="0.2">
      <c r="B50" s="700"/>
      <c r="C50" s="701"/>
      <c r="D50" s="36" t="s">
        <v>124</v>
      </c>
      <c r="E50" s="702"/>
      <c r="F50" s="702"/>
      <c r="G50" s="702"/>
      <c r="H50" s="702"/>
      <c r="I50" s="702"/>
      <c r="J50" s="702"/>
      <c r="K50" s="703"/>
    </row>
    <row r="51" spans="2:256" ht="25.5" customHeight="1" x14ac:dyDescent="0.2">
      <c r="B51" s="700"/>
      <c r="C51" s="701"/>
      <c r="D51" s="36" t="s">
        <v>124</v>
      </c>
      <c r="E51" s="702"/>
      <c r="F51" s="702"/>
      <c r="G51" s="702"/>
      <c r="H51" s="702"/>
      <c r="I51" s="702"/>
      <c r="J51" s="702"/>
      <c r="K51" s="703"/>
    </row>
    <row r="52" spans="2:256" s="87" customFormat="1" ht="15.75" hidden="1" customHeight="1" x14ac:dyDescent="0.2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2:256" s="87" customFormat="1" ht="15.75" hidden="1" customHeight="1" x14ac:dyDescent="0.2"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2:256" s="87" customFormat="1" ht="15.75" hidden="1" customHeight="1" x14ac:dyDescent="0.2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2:256" s="87" customFormat="1" ht="15.75" hidden="1" customHeight="1" x14ac:dyDescent="0.2"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2:256" s="87" customFormat="1" ht="15.75" hidden="1" customHeight="1" x14ac:dyDescent="0.2"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2:256" s="87" customFormat="1" ht="15.75" hidden="1" customHeight="1" x14ac:dyDescent="0.2"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2:256" s="87" customFormat="1" ht="15.75" hidden="1" customHeight="1" x14ac:dyDescent="0.2">
      <c r="B58" s="241" t="s">
        <v>118</v>
      </c>
      <c r="C58" s="176" t="s">
        <v>119</v>
      </c>
      <c r="D58" s="176" t="s">
        <v>120</v>
      </c>
      <c r="E58" s="176" t="s">
        <v>121</v>
      </c>
      <c r="F58" s="176" t="s">
        <v>122</v>
      </c>
      <c r="G58" s="176" t="s">
        <v>123</v>
      </c>
      <c r="H58" s="177" t="s">
        <v>125</v>
      </c>
      <c r="J58" s="178"/>
      <c r="K58" s="178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2:256" s="87" customFormat="1" ht="15.75" hidden="1" customHeight="1" x14ac:dyDescent="0.2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2:256" s="87" customFormat="1" ht="15.75" hidden="1" customHeight="1" x14ac:dyDescent="0.2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2:256" s="87" customFormat="1" ht="15.75" hidden="1" customHeight="1" x14ac:dyDescent="0.2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2:256" s="87" customFormat="1" ht="15.75" hidden="1" customHeight="1" x14ac:dyDescent="0.2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2:256" s="87" customFormat="1" ht="15.75" hidden="1" customHeight="1" x14ac:dyDescent="0.2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2:256" s="87" customFormat="1" ht="15.75" hidden="1" customHeight="1" x14ac:dyDescent="0.2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2:256" s="87" customFormat="1" ht="15.75" hidden="1" customHeight="1" x14ac:dyDescent="0.2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2:256" s="87" customFormat="1" ht="15.75" hidden="1" customHeight="1" x14ac:dyDescent="0.2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2:256" s="87" customFormat="1" ht="15.75" hidden="1" customHeight="1" x14ac:dyDescent="0.2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2:256" s="87" customFormat="1" ht="15.75" hidden="1" customHeight="1" x14ac:dyDescent="0.2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2:256" s="87" customFormat="1" ht="15.75" hidden="1" customHeight="1" x14ac:dyDescent="0.2"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2:256" s="87" customFormat="1" ht="15.75" hidden="1" customHeight="1" x14ac:dyDescent="0.2"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2:256" s="87" customFormat="1" ht="15.75" hidden="1" customHeight="1" x14ac:dyDescent="0.2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</row>
    <row r="72" spans="2:256" s="87" customFormat="1" ht="15.75" hidden="1" customHeight="1" x14ac:dyDescent="0.2"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2:256" s="87" customFormat="1" ht="15.75" hidden="1" customHeight="1" x14ac:dyDescent="0.2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2:256" s="87" customFormat="1" ht="15.75" hidden="1" customHeight="1" x14ac:dyDescent="0.2"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2:256" s="87" customFormat="1" ht="15.75" hidden="1" customHeight="1" x14ac:dyDescent="0.2"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2:256" s="87" customFormat="1" ht="15.75" hidden="1" customHeight="1" x14ac:dyDescent="0.2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2:256" s="87" customFormat="1" ht="15.75" hidden="1" customHeight="1" x14ac:dyDescent="0.2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2:256" s="87" customFormat="1" ht="15.75" hidden="1" customHeight="1" x14ac:dyDescent="0.2"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2:256" s="87" customFormat="1" ht="15.75" hidden="1" customHeight="1" x14ac:dyDescent="0.2"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H21" sqref="H21"/>
      <pageMargins left="0.18" right="0.16" top="0.18" bottom="0.17" header="0" footer="0"/>
      <printOptions horizontalCentered="1" verticalCentered="1"/>
      <pageSetup scale="54" orientation="portrait" r:id="rId1"/>
      <headerFooter alignWithMargins="0"/>
    </customSheetView>
  </customSheetViews>
  <mergeCells count="61">
    <mergeCell ref="B1:K1"/>
    <mergeCell ref="B11:E11"/>
    <mergeCell ref="G10:K10"/>
    <mergeCell ref="G11:K11"/>
    <mergeCell ref="B2:K2"/>
    <mergeCell ref="B8:E8"/>
    <mergeCell ref="G8:K8"/>
    <mergeCell ref="B9:E9"/>
    <mergeCell ref="G9:K9"/>
    <mergeCell ref="J6:K6"/>
    <mergeCell ref="J7:K7"/>
    <mergeCell ref="B4:E4"/>
    <mergeCell ref="B6:E6"/>
    <mergeCell ref="B7:E7"/>
    <mergeCell ref="G6:H6"/>
    <mergeCell ref="G7:H7"/>
    <mergeCell ref="G4:H4"/>
    <mergeCell ref="J4:K4"/>
    <mergeCell ref="B5:E5"/>
    <mergeCell ref="G5:H5"/>
    <mergeCell ref="J5:K5"/>
    <mergeCell ref="B10:E10"/>
    <mergeCell ref="B18:G18"/>
    <mergeCell ref="B16:K16"/>
    <mergeCell ref="B26:K26"/>
    <mergeCell ref="B15:G15"/>
    <mergeCell ref="B21:K21"/>
    <mergeCell ref="B20:G20"/>
    <mergeCell ref="B24:G24"/>
    <mergeCell ref="B19:G19"/>
    <mergeCell ref="B13:K13"/>
    <mergeCell ref="B23:G23"/>
    <mergeCell ref="B22:G22"/>
    <mergeCell ref="B17:G17"/>
    <mergeCell ref="B14:G14"/>
    <mergeCell ref="B34:G34"/>
    <mergeCell ref="B29:G29"/>
    <mergeCell ref="B25:G25"/>
    <mergeCell ref="B32:G32"/>
    <mergeCell ref="B33:G33"/>
    <mergeCell ref="B31:G31"/>
    <mergeCell ref="B27:G27"/>
    <mergeCell ref="B30:K30"/>
    <mergeCell ref="B28:G28"/>
    <mergeCell ref="B47:C47"/>
    <mergeCell ref="H40:J41"/>
    <mergeCell ref="E45:K45"/>
    <mergeCell ref="E46:K46"/>
    <mergeCell ref="H42:J42"/>
    <mergeCell ref="E47:K47"/>
    <mergeCell ref="B44:K44"/>
    <mergeCell ref="B45:C45"/>
    <mergeCell ref="B46:C46"/>
    <mergeCell ref="B50:C50"/>
    <mergeCell ref="B51:C51"/>
    <mergeCell ref="E50:K50"/>
    <mergeCell ref="E51:K51"/>
    <mergeCell ref="E48:K48"/>
    <mergeCell ref="E49:K49"/>
    <mergeCell ref="B48:C48"/>
    <mergeCell ref="B49:C49"/>
  </mergeCells>
  <phoneticPr fontId="0" type="noConversion"/>
  <dataValidations xWindow="737" yWindow="286" count="13">
    <dataValidation type="list" allowBlank="1" showInputMessage="1" prompt="Describa y específique, en su caso, el tipo de acción correctiva o de mejora del desempeño que considere necesario o adecuado._x000a_Estas acciones pueden incluir:" sqref="B45:B51 C49:C51 C45:C46" xr:uid="{00000000-0002-0000-0500-000000000000}">
      <formula1>$B$58:$J$58</formula1>
    </dataValidation>
    <dataValidation type="custom" allowBlank="1" showInputMessage="1" showErrorMessage="1" error="Elije una sola opción en los parámetros de evaluación" sqref="H32:K32" xr:uid="{00000000-0002-0000-0500-000001000000}">
      <formula1>eapautoen10</formula1>
    </dataValidation>
    <dataValidation type="custom" allowBlank="1" showInputMessage="1" showErrorMessage="1" error="Elije una sola opción en los parámetros de evaluación" sqref="H33:K33" xr:uid="{00000000-0002-0000-0500-000002000000}">
      <formula1>eapautoen11</formula1>
    </dataValidation>
    <dataValidation type="custom" allowBlank="1" showInputMessage="1" showErrorMessage="1" error="Elije una sola opción en los parámetros de evaluación" sqref="H34:K34" xr:uid="{00000000-0002-0000-0500-000003000000}">
      <formula1>eapautoen12</formula1>
    </dataValidation>
    <dataValidation type="custom" allowBlank="1" showInputMessage="1" showErrorMessage="1" error="Elije una sola opción en los parámetros de evaluación" sqref="H28:K28" xr:uid="{00000000-0002-0000-0500-000004000000}">
      <formula1>eapautoen8</formula1>
    </dataValidation>
    <dataValidation type="custom" allowBlank="1" showInputMessage="1" showErrorMessage="1" error="Elije una sola opción en los parámetros de evaluación" sqref="H29:K29" xr:uid="{00000000-0002-0000-0500-000005000000}">
      <formula1>eapautoen9</formula1>
    </dataValidation>
    <dataValidation type="custom" allowBlank="1" showInputMessage="1" showErrorMessage="1" error="Elije una sola opción en los parámetros de evaluación" sqref="H23:K23" xr:uid="{00000000-0002-0000-0500-000006000000}">
      <formula1>eapautoen5</formula1>
    </dataValidation>
    <dataValidation type="custom" allowBlank="1" showInputMessage="1" showErrorMessage="1" error="Elije una sola opción en los parámetros de evaluación" sqref="H24:K24" xr:uid="{00000000-0002-0000-0500-000007000000}">
      <formula1>eapautoen6</formula1>
    </dataValidation>
    <dataValidation type="custom" allowBlank="1" showInputMessage="1" showErrorMessage="1" error="Elije una sola opción en los parámetros de evaluación" sqref="H25:K25" xr:uid="{00000000-0002-0000-0500-000008000000}">
      <formula1>eapautoen7</formula1>
    </dataValidation>
    <dataValidation type="custom" allowBlank="1" showInputMessage="1" showErrorMessage="1" error="Elije una sola opción en los parámetros de evaluación" sqref="H18:K18" xr:uid="{00000000-0002-0000-0500-000009000000}">
      <formula1>eapautoen2</formula1>
    </dataValidation>
    <dataValidation type="custom" allowBlank="1" showInputMessage="1" showErrorMessage="1" error="Elije una sola opción en los parámetros de evaluación" sqref="H19:K19" xr:uid="{00000000-0002-0000-0500-00000A000000}">
      <formula1>eapautoen3</formula1>
    </dataValidation>
    <dataValidation type="custom" allowBlank="1" showInputMessage="1" showErrorMessage="1" error="Elije una sola opción en los parámetros de evaluación" sqref="H20:K20" xr:uid="{00000000-0002-0000-0500-00000B000000}">
      <formula1>eapautoen4</formula1>
    </dataValidation>
    <dataValidation type="custom" allowBlank="1" showInputMessage="1" showErrorMessage="1" error="Elije una sola opción en los parámetros de evaluación" sqref="H15:K15" xr:uid="{00000000-0002-0000-0500-00000C000000}">
      <formula1>eapautoen1</formula1>
    </dataValidation>
  </dataValidations>
  <printOptions horizontalCentered="1"/>
  <pageMargins left="0.25" right="0.15748031496062992" top="0.77" bottom="0.93" header="0.22" footer="0.35"/>
  <pageSetup scale="53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A1:L73"/>
  <sheetViews>
    <sheetView showGridLines="0" zoomScale="85" zoomScaleNormal="85" zoomScaleSheetLayoutView="75" workbookViewId="0"/>
  </sheetViews>
  <sheetFormatPr baseColWidth="10" defaultColWidth="0" defaultRowHeight="12.75" zeroHeight="1" x14ac:dyDescent="0.2"/>
  <cols>
    <col min="1" max="1" width="1.7109375" style="87" customWidth="1"/>
    <col min="2" max="2" width="19.28515625" style="224" customWidth="1"/>
    <col min="3" max="3" width="22.7109375" style="224" customWidth="1"/>
    <col min="4" max="4" width="14" style="224" customWidth="1"/>
    <col min="5" max="5" width="18.7109375" style="224" customWidth="1"/>
    <col min="6" max="6" width="13.42578125" style="224" customWidth="1"/>
    <col min="7" max="7" width="13.7109375" style="224" customWidth="1"/>
    <col min="8" max="10" width="23.7109375" style="224" customWidth="1"/>
    <col min="11" max="11" width="16.5703125" style="224" hidden="1" customWidth="1"/>
    <col min="12" max="12" width="1.7109375" style="87" customWidth="1"/>
    <col min="13" max="16384" width="11.42578125" style="87" hidden="1"/>
  </cols>
  <sheetData>
    <row r="1" spans="1:12" s="398" customFormat="1" ht="21" customHeight="1" x14ac:dyDescent="0.2">
      <c r="B1" s="571" t="str">
        <f>'fact efi-AUTO'!B1</f>
        <v>Evaluación del Desempeño del Personal de Mando de la APF</v>
      </c>
      <c r="C1" s="572"/>
      <c r="D1" s="572"/>
      <c r="E1" s="572"/>
      <c r="F1" s="572"/>
      <c r="G1" s="572"/>
      <c r="H1" s="572"/>
      <c r="I1" s="572"/>
      <c r="J1" s="573"/>
      <c r="K1" s="399"/>
    </row>
    <row r="2" spans="1:12" s="28" customFormat="1" ht="42" customHeight="1" x14ac:dyDescent="0.2">
      <c r="A2" s="87"/>
      <c r="B2" s="48" t="s">
        <v>301</v>
      </c>
      <c r="C2" s="43"/>
      <c r="D2" s="43"/>
      <c r="E2" s="43"/>
      <c r="F2" s="43"/>
      <c r="G2" s="43"/>
      <c r="H2" s="43"/>
      <c r="I2" s="43"/>
      <c r="J2" s="43"/>
      <c r="K2" s="44"/>
      <c r="L2" s="87"/>
    </row>
    <row r="3" spans="1:12" s="28" customFormat="1" ht="3" customHeight="1" x14ac:dyDescent="0.2">
      <c r="A3" s="87"/>
      <c r="B3" s="228"/>
      <c r="C3" s="228"/>
      <c r="D3" s="228"/>
      <c r="E3" s="228"/>
      <c r="F3" s="228"/>
      <c r="G3" s="228"/>
      <c r="H3" s="228"/>
      <c r="I3" s="228"/>
      <c r="J3" s="228"/>
      <c r="K3" s="134"/>
      <c r="L3" s="87"/>
    </row>
    <row r="4" spans="1:12" s="28" customFormat="1" ht="24" customHeight="1" x14ac:dyDescent="0.2">
      <c r="A4" s="87"/>
      <c r="B4" s="607">
        <f>'ACT.EXT.'!B4</f>
        <v>0</v>
      </c>
      <c r="C4" s="608"/>
      <c r="D4" s="608"/>
      <c r="E4" s="608"/>
      <c r="F4" s="79"/>
      <c r="G4" s="605">
        <f>'ACT.EXT.'!G4</f>
        <v>0</v>
      </c>
      <c r="H4" s="605"/>
      <c r="I4" s="80"/>
      <c r="J4" s="605">
        <f>'ACT.EXT.'!J4</f>
        <v>0</v>
      </c>
      <c r="K4" s="606"/>
      <c r="L4" s="87"/>
    </row>
    <row r="5" spans="1:12" s="28" customFormat="1" ht="12.75" customHeight="1" x14ac:dyDescent="0.2">
      <c r="A5" s="87"/>
      <c r="B5" s="542" t="s">
        <v>216</v>
      </c>
      <c r="C5" s="543"/>
      <c r="D5" s="543"/>
      <c r="E5" s="543"/>
      <c r="F5" s="55"/>
      <c r="G5" s="737" t="s">
        <v>230</v>
      </c>
      <c r="H5" s="737"/>
      <c r="I5" s="55"/>
      <c r="J5" s="737" t="s">
        <v>231</v>
      </c>
      <c r="K5" s="738"/>
      <c r="L5" s="87"/>
    </row>
    <row r="6" spans="1:12" s="28" customFormat="1" ht="24" customHeight="1" x14ac:dyDescent="0.2">
      <c r="A6" s="87"/>
      <c r="B6" s="509">
        <f>'ACT.EXT.'!B6</f>
        <v>0</v>
      </c>
      <c r="C6" s="503"/>
      <c r="D6" s="503"/>
      <c r="E6" s="503"/>
      <c r="F6" s="311"/>
      <c r="G6" s="503">
        <f>'fact efi-AUTO'!G6:H6</f>
        <v>0</v>
      </c>
      <c r="H6" s="503"/>
      <c r="I6" s="54"/>
      <c r="J6" s="516">
        <f>'ACT.EXT.'!J6</f>
        <v>0</v>
      </c>
      <c r="K6" s="517"/>
      <c r="L6" s="87"/>
    </row>
    <row r="7" spans="1:12" s="28" customFormat="1" ht="14.25" customHeight="1" x14ac:dyDescent="0.2">
      <c r="A7" s="87"/>
      <c r="B7" s="742" t="str">
        <f>'ACT.EXT.'!B7</f>
        <v>DENOMINACIÓN DEL PUESTO</v>
      </c>
      <c r="C7" s="737"/>
      <c r="D7" s="737"/>
      <c r="E7" s="737"/>
      <c r="F7" s="291"/>
      <c r="G7" s="737" t="str">
        <f>'fact efi-AUTO'!G7:H7</f>
        <v>CODIGO DE PUESTO</v>
      </c>
      <c r="H7" s="737"/>
      <c r="I7" s="55"/>
      <c r="J7" s="737" t="str">
        <f>'ACT.EXT.'!J7</f>
        <v>No.de RUSP</v>
      </c>
      <c r="K7" s="738"/>
      <c r="L7" s="87"/>
    </row>
    <row r="8" spans="1:12" s="28" customFormat="1" ht="30.75" customHeight="1" x14ac:dyDescent="0.2">
      <c r="A8" s="87"/>
      <c r="B8" s="509">
        <f>'ACT.EXT.'!B8</f>
        <v>0</v>
      </c>
      <c r="C8" s="503"/>
      <c r="D8" s="503"/>
      <c r="E8" s="503"/>
      <c r="F8" s="54"/>
      <c r="G8" s="503">
        <f>'ACT.EXT.'!G8</f>
        <v>0</v>
      </c>
      <c r="H8" s="503"/>
      <c r="I8" s="503"/>
      <c r="J8" s="503"/>
      <c r="K8" s="504"/>
      <c r="L8" s="87"/>
    </row>
    <row r="9" spans="1:12" s="28" customFormat="1" ht="12.75" customHeight="1" x14ac:dyDescent="0.2">
      <c r="A9" s="87"/>
      <c r="B9" s="742" t="str">
        <f>MDI!B12</f>
        <v>NOMBRE DE LA DEPENDENCIA U ÓRGANO ADMINISTRATIVO DESCONCENTRADO</v>
      </c>
      <c r="C9" s="737"/>
      <c r="D9" s="737"/>
      <c r="E9" s="737"/>
      <c r="F9" s="55"/>
      <c r="G9" s="737" t="str">
        <f>'fact efi-AUTO'!G9:K9</f>
        <v>CLAVE Y NOMBRE DE LA UNIDAD ADMINISTRATIVA RESPONSABLE</v>
      </c>
      <c r="H9" s="737"/>
      <c r="I9" s="737"/>
      <c r="J9" s="737"/>
      <c r="K9" s="738"/>
      <c r="L9" s="87"/>
    </row>
    <row r="10" spans="1:12" s="28" customFormat="1" ht="24" customHeight="1" x14ac:dyDescent="0.2">
      <c r="A10" s="87"/>
      <c r="B10" s="518">
        <f>'ACT.EXT.'!B10</f>
        <v>0</v>
      </c>
      <c r="C10" s="510"/>
      <c r="D10" s="510"/>
      <c r="E10" s="510"/>
      <c r="F10" s="313"/>
      <c r="G10" s="510">
        <f>'fact efi-AUTO'!G10:K10</f>
        <v>0</v>
      </c>
      <c r="H10" s="510"/>
      <c r="I10" s="510"/>
      <c r="J10" s="510"/>
      <c r="K10" s="287"/>
      <c r="L10" s="87"/>
    </row>
    <row r="11" spans="1:12" s="28" customFormat="1" ht="13.5" customHeight="1" x14ac:dyDescent="0.2">
      <c r="A11" s="87"/>
      <c r="B11" s="548" t="str">
        <f>'fact efi-AUTO'!B11:E11</f>
        <v xml:space="preserve">AÑO DE LA EVALUACIÓN </v>
      </c>
      <c r="C11" s="549"/>
      <c r="D11" s="549"/>
      <c r="E11" s="549"/>
      <c r="F11" s="316"/>
      <c r="G11" s="549" t="str">
        <f>'fact efi-AUTO'!G11:K11</f>
        <v>LUGAR y FECHA DE LA APLICACIÓN</v>
      </c>
      <c r="H11" s="549"/>
      <c r="I11" s="549"/>
      <c r="J11" s="549"/>
      <c r="K11" s="292"/>
      <c r="L11" s="87"/>
    </row>
    <row r="12" spans="1:12" s="28" customFormat="1" ht="2.4500000000000002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s="28" customFormat="1" ht="29.25" customHeight="1" x14ac:dyDescent="0.2">
      <c r="A13" s="87"/>
      <c r="B13" s="515" t="s">
        <v>80</v>
      </c>
      <c r="C13" s="515"/>
      <c r="D13" s="515"/>
      <c r="E13" s="515"/>
      <c r="F13" s="515"/>
      <c r="G13" s="515"/>
      <c r="H13" s="515"/>
      <c r="I13" s="515"/>
      <c r="J13" s="597" t="s">
        <v>244</v>
      </c>
      <c r="K13" s="469"/>
      <c r="L13" s="87"/>
    </row>
    <row r="14" spans="1:12" s="28" customFormat="1" ht="33" customHeight="1" x14ac:dyDescent="0.25">
      <c r="A14" s="87"/>
      <c r="B14" s="631" t="s">
        <v>297</v>
      </c>
      <c r="C14" s="599"/>
      <c r="D14" s="599"/>
      <c r="E14" s="599"/>
      <c r="F14" s="599"/>
      <c r="G14" s="599"/>
      <c r="H14" s="599"/>
      <c r="I14" s="632"/>
      <c r="J14" s="730"/>
      <c r="K14" s="731"/>
      <c r="L14" s="87"/>
    </row>
    <row r="15" spans="1:12" s="28" customFormat="1" ht="18.95" customHeight="1" x14ac:dyDescent="0.25">
      <c r="A15" s="87"/>
      <c r="B15" s="631" t="s">
        <v>245</v>
      </c>
      <c r="C15" s="599"/>
      <c r="D15" s="599"/>
      <c r="E15" s="599"/>
      <c r="F15" s="599"/>
      <c r="G15" s="599"/>
      <c r="H15" s="599"/>
      <c r="I15" s="632"/>
      <c r="J15" s="730"/>
      <c r="K15" s="731"/>
      <c r="L15" s="87"/>
    </row>
    <row r="16" spans="1:12" s="28" customFormat="1" ht="33" customHeight="1" x14ac:dyDescent="0.25">
      <c r="A16" s="87"/>
      <c r="B16" s="631" t="s">
        <v>298</v>
      </c>
      <c r="C16" s="599"/>
      <c r="D16" s="599"/>
      <c r="E16" s="599"/>
      <c r="F16" s="599"/>
      <c r="G16" s="599"/>
      <c r="H16" s="599"/>
      <c r="I16" s="632"/>
      <c r="J16" s="730"/>
      <c r="K16" s="731"/>
      <c r="L16" s="87"/>
    </row>
    <row r="17" spans="1:12" s="28" customFormat="1" ht="33" customHeight="1" x14ac:dyDescent="0.25">
      <c r="A17" s="87"/>
      <c r="B17" s="631" t="s">
        <v>299</v>
      </c>
      <c r="C17" s="599"/>
      <c r="D17" s="599"/>
      <c r="E17" s="599"/>
      <c r="F17" s="599"/>
      <c r="G17" s="599"/>
      <c r="H17" s="599"/>
      <c r="I17" s="632"/>
      <c r="J17" s="730"/>
      <c r="K17" s="731"/>
      <c r="L17" s="87"/>
    </row>
    <row r="18" spans="1:12" s="28" customFormat="1" ht="18.95" customHeight="1" x14ac:dyDescent="0.25">
      <c r="A18" s="87"/>
      <c r="B18" s="631" t="s">
        <v>246</v>
      </c>
      <c r="C18" s="599"/>
      <c r="D18" s="599"/>
      <c r="E18" s="599"/>
      <c r="F18" s="599"/>
      <c r="G18" s="599"/>
      <c r="H18" s="599"/>
      <c r="I18" s="632"/>
      <c r="J18" s="730"/>
      <c r="K18" s="731"/>
      <c r="L18" s="87"/>
    </row>
    <row r="19" spans="1:12" s="28" customFormat="1" ht="18.95" customHeight="1" x14ac:dyDescent="0.25">
      <c r="A19" s="87"/>
      <c r="B19" s="631" t="s">
        <v>247</v>
      </c>
      <c r="C19" s="599"/>
      <c r="D19" s="599"/>
      <c r="E19" s="599"/>
      <c r="F19" s="599"/>
      <c r="G19" s="599"/>
      <c r="H19" s="599"/>
      <c r="I19" s="632"/>
      <c r="J19" s="739"/>
      <c r="K19" s="740"/>
      <c r="L19" s="87"/>
    </row>
    <row r="20" spans="1:12" s="28" customFormat="1" ht="31.5" customHeight="1" x14ac:dyDescent="0.25">
      <c r="A20" s="87"/>
      <c r="B20" s="743" t="s">
        <v>300</v>
      </c>
      <c r="C20" s="744"/>
      <c r="D20" s="744"/>
      <c r="E20" s="744"/>
      <c r="F20" s="744"/>
      <c r="G20" s="744"/>
      <c r="H20" s="744"/>
      <c r="I20" s="745"/>
      <c r="J20" s="739"/>
      <c r="K20" s="740"/>
      <c r="L20" s="87"/>
    </row>
    <row r="21" spans="1:12" s="28" customFormat="1" ht="3" customHeight="1" x14ac:dyDescent="0.2">
      <c r="A21" s="87"/>
      <c r="B21" s="231"/>
      <c r="C21" s="103"/>
      <c r="D21" s="103"/>
      <c r="E21" s="103"/>
      <c r="F21" s="103"/>
      <c r="G21" s="103"/>
      <c r="H21" s="103"/>
      <c r="I21" s="103"/>
      <c r="J21" s="103"/>
      <c r="K21" s="231"/>
      <c r="L21" s="87"/>
    </row>
    <row r="22" spans="1:12" s="28" customFormat="1" ht="29.1" customHeight="1" x14ac:dyDescent="0.2">
      <c r="A22" s="87"/>
      <c r="B22" s="685" t="s">
        <v>81</v>
      </c>
      <c r="C22" s="732"/>
      <c r="D22" s="732"/>
      <c r="E22" s="732"/>
      <c r="F22" s="732"/>
      <c r="G22" s="732"/>
      <c r="H22" s="732"/>
      <c r="I22" s="732"/>
      <c r="J22" s="732"/>
      <c r="K22" s="514"/>
      <c r="L22" s="87"/>
    </row>
    <row r="23" spans="1:12" s="28" customFormat="1" ht="3" customHeight="1" x14ac:dyDescent="0.2">
      <c r="A23" s="87"/>
      <c r="B23" s="136"/>
      <c r="C23" s="131"/>
      <c r="D23" s="131"/>
      <c r="E23" s="131"/>
      <c r="F23" s="131"/>
      <c r="G23" s="131"/>
      <c r="H23" s="131"/>
      <c r="I23" s="131"/>
      <c r="J23" s="131"/>
      <c r="K23" s="136"/>
      <c r="L23" s="87"/>
    </row>
    <row r="24" spans="1:12" s="28" customFormat="1" ht="26.25" customHeight="1" x14ac:dyDescent="0.2">
      <c r="A24" s="87"/>
      <c r="B24" s="733" t="s">
        <v>82</v>
      </c>
      <c r="C24" s="734"/>
      <c r="D24" s="734"/>
      <c r="E24" s="734"/>
      <c r="F24" s="734"/>
      <c r="G24" s="734"/>
      <c r="H24" s="741" t="s">
        <v>83</v>
      </c>
      <c r="I24" s="741"/>
      <c r="J24" s="741"/>
      <c r="K24" s="639" t="s">
        <v>84</v>
      </c>
      <c r="L24" s="87"/>
    </row>
    <row r="25" spans="1:12" s="28" customFormat="1" ht="36.75" customHeight="1" x14ac:dyDescent="0.2">
      <c r="A25" s="87"/>
      <c r="B25" s="735"/>
      <c r="C25" s="736"/>
      <c r="D25" s="736"/>
      <c r="E25" s="736"/>
      <c r="F25" s="736"/>
      <c r="G25" s="736"/>
      <c r="H25" s="34" t="s">
        <v>75</v>
      </c>
      <c r="I25" s="34" t="s">
        <v>76</v>
      </c>
      <c r="J25" s="35" t="s">
        <v>85</v>
      </c>
      <c r="K25" s="640"/>
      <c r="L25" s="87"/>
    </row>
    <row r="26" spans="1:12" s="28" customFormat="1" ht="24" customHeight="1" x14ac:dyDescent="0.2">
      <c r="A26" s="87"/>
      <c r="B26" s="500" t="s">
        <v>86</v>
      </c>
      <c r="C26" s="500"/>
      <c r="D26" s="500"/>
      <c r="E26" s="500"/>
      <c r="F26" s="500"/>
      <c r="G26" s="500"/>
      <c r="H26" s="18"/>
      <c r="I26" s="18"/>
      <c r="J26" s="18"/>
      <c r="K26" s="81" t="str">
        <f>'tablas de calculo'!AS1</f>
        <v xml:space="preserve">   </v>
      </c>
      <c r="L26" s="87"/>
    </row>
    <row r="27" spans="1:12" s="28" customFormat="1" ht="24" customHeight="1" x14ac:dyDescent="0.2">
      <c r="A27" s="87"/>
      <c r="B27" s="500" t="s">
        <v>87</v>
      </c>
      <c r="C27" s="500"/>
      <c r="D27" s="500"/>
      <c r="E27" s="500"/>
      <c r="F27" s="500"/>
      <c r="G27" s="500"/>
      <c r="H27" s="18"/>
      <c r="I27" s="18"/>
      <c r="J27" s="18"/>
      <c r="K27" s="81" t="str">
        <f>'tablas de calculo'!AS2</f>
        <v xml:space="preserve">   </v>
      </c>
      <c r="L27" s="87"/>
    </row>
    <row r="28" spans="1:12" s="28" customFormat="1" ht="24" customHeight="1" x14ac:dyDescent="0.2">
      <c r="A28" s="87"/>
      <c r="B28" s="500" t="s">
        <v>88</v>
      </c>
      <c r="C28" s="500"/>
      <c r="D28" s="500"/>
      <c r="E28" s="500"/>
      <c r="F28" s="500"/>
      <c r="G28" s="500"/>
      <c r="H28" s="18"/>
      <c r="I28" s="18"/>
      <c r="J28" s="18"/>
      <c r="K28" s="81" t="str">
        <f>'tablas de calculo'!AS3</f>
        <v xml:space="preserve">   </v>
      </c>
      <c r="L28" s="87"/>
    </row>
    <row r="29" spans="1:12" s="28" customFormat="1" ht="24" customHeight="1" x14ac:dyDescent="0.2">
      <c r="A29" s="87"/>
      <c r="B29" s="500" t="s">
        <v>89</v>
      </c>
      <c r="C29" s="500"/>
      <c r="D29" s="500"/>
      <c r="E29" s="500"/>
      <c r="F29" s="500"/>
      <c r="G29" s="500"/>
      <c r="H29" s="18"/>
      <c r="I29" s="18"/>
      <c r="J29" s="18"/>
      <c r="K29" s="81" t="str">
        <f>'tablas de calculo'!AS4</f>
        <v xml:space="preserve">   </v>
      </c>
      <c r="L29" s="87"/>
    </row>
    <row r="30" spans="1:12" s="28" customFormat="1" ht="27" customHeight="1" x14ac:dyDescent="0.2">
      <c r="A30" s="87"/>
      <c r="B30" s="500" t="s">
        <v>90</v>
      </c>
      <c r="C30" s="500"/>
      <c r="D30" s="500"/>
      <c r="E30" s="500"/>
      <c r="F30" s="500"/>
      <c r="G30" s="500"/>
      <c r="H30" s="18"/>
      <c r="I30" s="18"/>
      <c r="J30" s="18"/>
      <c r="K30" s="81" t="str">
        <f>'tablas de calculo'!AS5</f>
        <v xml:space="preserve">   </v>
      </c>
      <c r="L30" s="87"/>
    </row>
    <row r="31" spans="1:12" s="28" customFormat="1" ht="24" customHeight="1" x14ac:dyDescent="0.2">
      <c r="A31" s="87"/>
      <c r="B31" s="500" t="s">
        <v>91</v>
      </c>
      <c r="C31" s="500"/>
      <c r="D31" s="500"/>
      <c r="E31" s="500"/>
      <c r="F31" s="500"/>
      <c r="G31" s="500"/>
      <c r="H31" s="18"/>
      <c r="I31" s="18"/>
      <c r="J31" s="18"/>
      <c r="K31" s="81" t="str">
        <f>'tablas de calculo'!AS6</f>
        <v xml:space="preserve">   </v>
      </c>
      <c r="L31" s="87"/>
    </row>
    <row r="32" spans="1:12" s="28" customFormat="1" ht="24" customHeight="1" x14ac:dyDescent="0.2">
      <c r="A32" s="87"/>
      <c r="B32" s="500" t="s">
        <v>92</v>
      </c>
      <c r="C32" s="500"/>
      <c r="D32" s="500"/>
      <c r="E32" s="500"/>
      <c r="F32" s="500"/>
      <c r="G32" s="500"/>
      <c r="H32" s="18"/>
      <c r="I32" s="18"/>
      <c r="J32" s="18"/>
      <c r="K32" s="81" t="str">
        <f>'tablas de calculo'!AS7</f>
        <v xml:space="preserve">   </v>
      </c>
      <c r="L32" s="87"/>
    </row>
    <row r="33" spans="1:12" s="28" customFormat="1" ht="24" customHeight="1" x14ac:dyDescent="0.2">
      <c r="A33" s="87"/>
      <c r="B33" s="500" t="s">
        <v>93</v>
      </c>
      <c r="C33" s="500"/>
      <c r="D33" s="500"/>
      <c r="E33" s="500"/>
      <c r="F33" s="500"/>
      <c r="G33" s="500"/>
      <c r="H33" s="18"/>
      <c r="I33" s="18"/>
      <c r="J33" s="18"/>
      <c r="K33" s="81" t="str">
        <f>'tablas de calculo'!AS8</f>
        <v xml:space="preserve">   </v>
      </c>
      <c r="L33" s="87"/>
    </row>
    <row r="34" spans="1:12" s="28" customFormat="1" ht="24" customHeight="1" x14ac:dyDescent="0.2">
      <c r="A34" s="87"/>
      <c r="B34" s="500" t="s">
        <v>94</v>
      </c>
      <c r="C34" s="500"/>
      <c r="D34" s="500"/>
      <c r="E34" s="500"/>
      <c r="F34" s="500"/>
      <c r="G34" s="500"/>
      <c r="H34" s="18"/>
      <c r="I34" s="18"/>
      <c r="J34" s="18"/>
      <c r="K34" s="81" t="str">
        <f>'tablas de calculo'!AS9</f>
        <v xml:space="preserve">   </v>
      </c>
      <c r="L34" s="87"/>
    </row>
    <row r="35" spans="1:12" s="28" customFormat="1" ht="24" customHeight="1" x14ac:dyDescent="0.2">
      <c r="A35" s="87"/>
      <c r="B35" s="500" t="s">
        <v>95</v>
      </c>
      <c r="C35" s="500"/>
      <c r="D35" s="500"/>
      <c r="E35" s="500"/>
      <c r="F35" s="500"/>
      <c r="G35" s="500"/>
      <c r="H35" s="18"/>
      <c r="I35" s="18"/>
      <c r="J35" s="18"/>
      <c r="K35" s="81" t="str">
        <f>'tablas de calculo'!AS10</f>
        <v xml:space="preserve">   </v>
      </c>
      <c r="L35" s="87"/>
    </row>
    <row r="36" spans="1:12" s="28" customFormat="1" ht="24" customHeight="1" x14ac:dyDescent="0.2">
      <c r="A36" s="87"/>
      <c r="B36" s="500" t="s">
        <v>96</v>
      </c>
      <c r="C36" s="500"/>
      <c r="D36" s="500"/>
      <c r="E36" s="500"/>
      <c r="F36" s="500"/>
      <c r="G36" s="500"/>
      <c r="H36" s="18"/>
      <c r="I36" s="18"/>
      <c r="J36" s="18"/>
      <c r="K36" s="81" t="str">
        <f>'tablas de calculo'!AS11</f>
        <v xml:space="preserve">   </v>
      </c>
      <c r="L36" s="87"/>
    </row>
    <row r="37" spans="1:12" s="28" customFormat="1" ht="24" customHeight="1" x14ac:dyDescent="0.2">
      <c r="A37" s="87"/>
      <c r="B37" s="500" t="s">
        <v>97</v>
      </c>
      <c r="C37" s="500"/>
      <c r="D37" s="500"/>
      <c r="E37" s="500"/>
      <c r="F37" s="500"/>
      <c r="G37" s="500"/>
      <c r="H37" s="18"/>
      <c r="I37" s="18"/>
      <c r="J37" s="18"/>
      <c r="K37" s="81" t="str">
        <f>'tablas de calculo'!AS12</f>
        <v xml:space="preserve">   </v>
      </c>
      <c r="L37" s="87"/>
    </row>
    <row r="38" spans="1:12" s="28" customFormat="1" ht="24" customHeight="1" x14ac:dyDescent="0.2">
      <c r="A38" s="87"/>
      <c r="B38" s="500" t="s">
        <v>98</v>
      </c>
      <c r="C38" s="500"/>
      <c r="D38" s="500"/>
      <c r="E38" s="500"/>
      <c r="F38" s="500"/>
      <c r="G38" s="500"/>
      <c r="H38" s="18"/>
      <c r="I38" s="18"/>
      <c r="J38" s="18"/>
      <c r="K38" s="81" t="str">
        <f>'tablas de calculo'!AS13</f>
        <v xml:space="preserve">   </v>
      </c>
      <c r="L38" s="87"/>
    </row>
    <row r="39" spans="1:12" s="28" customFormat="1" ht="46.5" hidden="1" customHeight="1" x14ac:dyDescent="0.2">
      <c r="A39" s="87"/>
      <c r="B39" s="41"/>
      <c r="C39" s="42"/>
      <c r="D39" s="40"/>
      <c r="E39" s="40"/>
      <c r="F39" s="569" t="s">
        <v>99</v>
      </c>
      <c r="G39" s="569"/>
      <c r="H39" s="569"/>
      <c r="I39" s="569"/>
      <c r="J39" s="570"/>
      <c r="K39" s="81" t="str">
        <f>'tablas de calculo'!AT14</f>
        <v>Verifica el 1° requisito</v>
      </c>
      <c r="L39" s="87"/>
    </row>
    <row r="40" spans="1:12" s="28" customFormat="1" ht="3" customHeight="1" x14ac:dyDescent="0.2">
      <c r="A40" s="87"/>
      <c r="B40" s="135"/>
      <c r="C40" s="103"/>
      <c r="D40" s="131"/>
      <c r="E40" s="103"/>
      <c r="F40" s="103"/>
      <c r="G40" s="103"/>
      <c r="H40" s="103"/>
      <c r="I40" s="103"/>
      <c r="J40" s="103"/>
      <c r="K40" s="135"/>
      <c r="L40" s="87"/>
    </row>
    <row r="41" spans="1:12" s="28" customFormat="1" ht="29.25" customHeight="1" x14ac:dyDescent="0.2">
      <c r="A41" s="87"/>
      <c r="B41" s="242" t="s">
        <v>252</v>
      </c>
      <c r="C41" s="49"/>
      <c r="D41" s="49"/>
      <c r="E41" s="49"/>
      <c r="F41" s="50"/>
      <c r="G41" s="43" t="s">
        <v>260</v>
      </c>
      <c r="H41" s="49"/>
      <c r="I41" s="49"/>
      <c r="J41" s="49"/>
      <c r="K41" s="50"/>
      <c r="L41" s="87"/>
    </row>
    <row r="42" spans="1:12" s="28" customFormat="1" ht="42" customHeight="1" x14ac:dyDescent="0.25">
      <c r="A42" s="87"/>
      <c r="B42" s="539">
        <f>'ACT.EXT.'!B27</f>
        <v>0</v>
      </c>
      <c r="C42" s="540"/>
      <c r="D42" s="540"/>
      <c r="E42" s="540"/>
      <c r="F42" s="541"/>
      <c r="G42" s="533"/>
      <c r="H42" s="534"/>
      <c r="I42" s="534"/>
      <c r="J42" s="534"/>
      <c r="K42" s="535"/>
      <c r="L42" s="87"/>
    </row>
    <row r="43" spans="1:12" s="28" customFormat="1" x14ac:dyDescent="0.2">
      <c r="A43" s="87"/>
      <c r="B43" s="742" t="s">
        <v>232</v>
      </c>
      <c r="C43" s="737"/>
      <c r="D43" s="737"/>
      <c r="E43" s="737"/>
      <c r="F43" s="738"/>
      <c r="G43" s="724" t="s">
        <v>232</v>
      </c>
      <c r="H43" s="725"/>
      <c r="I43" s="725"/>
      <c r="J43" s="725"/>
      <c r="K43" s="726"/>
      <c r="L43" s="87"/>
    </row>
    <row r="44" spans="1:12" s="28" customFormat="1" ht="42" customHeight="1" x14ac:dyDescent="0.25">
      <c r="A44" s="87"/>
      <c r="B44" s="539">
        <f>'ACT.EXT.'!B29</f>
        <v>0</v>
      </c>
      <c r="C44" s="540"/>
      <c r="D44" s="540"/>
      <c r="E44" s="540"/>
      <c r="F44" s="541"/>
      <c r="G44" s="533"/>
      <c r="H44" s="534"/>
      <c r="I44" s="534"/>
      <c r="J44" s="534"/>
      <c r="K44" s="535"/>
      <c r="L44" s="87"/>
    </row>
    <row r="45" spans="1:12" s="28" customFormat="1" x14ac:dyDescent="0.2">
      <c r="A45" s="87"/>
      <c r="B45" s="742" t="s">
        <v>233</v>
      </c>
      <c r="C45" s="737"/>
      <c r="D45" s="737"/>
      <c r="E45" s="737"/>
      <c r="F45" s="738"/>
      <c r="G45" s="724" t="s">
        <v>233</v>
      </c>
      <c r="H45" s="725"/>
      <c r="I45" s="725"/>
      <c r="J45" s="725"/>
      <c r="K45" s="726"/>
      <c r="L45" s="87"/>
    </row>
    <row r="46" spans="1:12" s="28" customFormat="1" ht="42.75" customHeight="1" x14ac:dyDescent="0.2">
      <c r="A46" s="87"/>
      <c r="B46" s="727"/>
      <c r="C46" s="728"/>
      <c r="D46" s="728"/>
      <c r="E46" s="728"/>
      <c r="F46" s="729"/>
      <c r="G46" s="533"/>
      <c r="H46" s="534"/>
      <c r="I46" s="534"/>
      <c r="J46" s="534"/>
      <c r="K46" s="535"/>
      <c r="L46" s="87"/>
    </row>
    <row r="47" spans="1:12" s="28" customFormat="1" ht="12.75" customHeight="1" x14ac:dyDescent="0.2">
      <c r="A47" s="87"/>
      <c r="B47" s="548" t="s">
        <v>234</v>
      </c>
      <c r="C47" s="549"/>
      <c r="D47" s="549"/>
      <c r="E47" s="549"/>
      <c r="F47" s="550"/>
      <c r="G47" s="536" t="s">
        <v>234</v>
      </c>
      <c r="H47" s="537"/>
      <c r="I47" s="537"/>
      <c r="J47" s="537"/>
      <c r="K47" s="538"/>
      <c r="L47" s="87"/>
    </row>
    <row r="48" spans="1:12" s="28" customFormat="1" ht="3" customHeight="1" x14ac:dyDescent="0.2">
      <c r="A48" s="87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87"/>
    </row>
    <row r="49" spans="1:12" s="28" customFormat="1" ht="15" x14ac:dyDescent="0.25">
      <c r="A49" s="87"/>
      <c r="B49" s="39" t="s">
        <v>151</v>
      </c>
      <c r="C49" s="47"/>
      <c r="D49" s="47"/>
      <c r="E49" s="47"/>
      <c r="F49" s="47"/>
      <c r="G49" s="229"/>
      <c r="H49" s="229"/>
      <c r="I49" s="229"/>
      <c r="J49" s="229"/>
      <c r="K49" s="230"/>
      <c r="L49" s="87"/>
    </row>
    <row r="50" spans="1:12" s="28" customFormat="1" ht="25.5" customHeight="1" x14ac:dyDescent="0.2">
      <c r="A50" s="87"/>
      <c r="B50" s="566"/>
      <c r="C50" s="567"/>
      <c r="D50" s="567"/>
      <c r="E50" s="567"/>
      <c r="F50" s="567"/>
      <c r="G50" s="567"/>
      <c r="H50" s="567"/>
      <c r="I50" s="567"/>
      <c r="J50" s="567"/>
      <c r="K50" s="568"/>
      <c r="L50" s="87"/>
    </row>
    <row r="51" spans="1:12" s="28" customFormat="1" ht="25.5" customHeight="1" x14ac:dyDescent="0.2">
      <c r="A51" s="87"/>
      <c r="B51" s="566"/>
      <c r="C51" s="567"/>
      <c r="D51" s="567"/>
      <c r="E51" s="567"/>
      <c r="F51" s="567"/>
      <c r="G51" s="567"/>
      <c r="H51" s="567"/>
      <c r="I51" s="567"/>
      <c r="J51" s="567"/>
      <c r="K51" s="568"/>
      <c r="L51" s="87"/>
    </row>
    <row r="52" spans="1:12" s="28" customFormat="1" ht="25.5" customHeight="1" x14ac:dyDescent="0.2">
      <c r="A52" s="87"/>
      <c r="B52" s="566"/>
      <c r="C52" s="567"/>
      <c r="D52" s="567"/>
      <c r="E52" s="567"/>
      <c r="F52" s="567"/>
      <c r="G52" s="567"/>
      <c r="H52" s="567"/>
      <c r="I52" s="567"/>
      <c r="J52" s="567"/>
      <c r="K52" s="568"/>
      <c r="L52" s="87"/>
    </row>
    <row r="53" spans="1:12" s="28" customFormat="1" ht="25.5" customHeight="1" x14ac:dyDescent="0.2">
      <c r="A53" s="87"/>
      <c r="B53" s="566"/>
      <c r="C53" s="567"/>
      <c r="D53" s="567"/>
      <c r="E53" s="567"/>
      <c r="F53" s="567"/>
      <c r="G53" s="567"/>
      <c r="H53" s="567"/>
      <c r="I53" s="567"/>
      <c r="J53" s="567"/>
      <c r="K53" s="568"/>
      <c r="L53" s="87"/>
    </row>
    <row r="54" spans="1:12" s="28" customFormat="1" ht="25.5" customHeight="1" x14ac:dyDescent="0.2">
      <c r="A54" s="87"/>
      <c r="B54" s="566"/>
      <c r="C54" s="567"/>
      <c r="D54" s="567"/>
      <c r="E54" s="567"/>
      <c r="F54" s="567"/>
      <c r="G54" s="567"/>
      <c r="H54" s="567"/>
      <c r="I54" s="567"/>
      <c r="J54" s="567"/>
      <c r="K54" s="568"/>
      <c r="L54" s="87"/>
    </row>
    <row r="55" spans="1:12" s="28" customFormat="1" ht="25.5" customHeight="1" x14ac:dyDescent="0.2">
      <c r="A55" s="87"/>
      <c r="B55" s="566"/>
      <c r="C55" s="567"/>
      <c r="D55" s="567"/>
      <c r="E55" s="567"/>
      <c r="F55" s="567"/>
      <c r="G55" s="567"/>
      <c r="H55" s="567"/>
      <c r="I55" s="567"/>
      <c r="J55" s="567"/>
      <c r="K55" s="568"/>
      <c r="L55" s="87"/>
    </row>
    <row r="56" spans="1:12" s="28" customFormat="1" ht="25.5" customHeight="1" x14ac:dyDescent="0.2">
      <c r="A56" s="87"/>
      <c r="B56" s="566"/>
      <c r="C56" s="567"/>
      <c r="D56" s="567"/>
      <c r="E56" s="567"/>
      <c r="F56" s="567"/>
      <c r="G56" s="567"/>
      <c r="H56" s="567"/>
      <c r="I56" s="567"/>
      <c r="J56" s="567"/>
      <c r="K56" s="568"/>
      <c r="L56" s="87"/>
    </row>
    <row r="57" spans="1:12" s="28" customFormat="1" ht="25.5" customHeight="1" x14ac:dyDescent="0.2">
      <c r="A57" s="87"/>
      <c r="B57" s="566"/>
      <c r="C57" s="567"/>
      <c r="D57" s="567"/>
      <c r="E57" s="567"/>
      <c r="F57" s="567"/>
      <c r="G57" s="567"/>
      <c r="H57" s="567"/>
      <c r="I57" s="567"/>
      <c r="J57" s="567"/>
      <c r="K57" s="568"/>
      <c r="L57" s="87"/>
    </row>
    <row r="58" spans="1:12" x14ac:dyDescent="0.2"/>
    <row r="59" spans="1:12" x14ac:dyDescent="0.2"/>
    <row r="60" spans="1:12" s="28" customFormat="1" hidden="1" x14ac:dyDescent="0.2">
      <c r="B60"/>
      <c r="C60"/>
      <c r="D60"/>
      <c r="E60"/>
      <c r="F60"/>
      <c r="G60"/>
      <c r="H60"/>
      <c r="I60"/>
      <c r="J60"/>
      <c r="K60"/>
    </row>
    <row r="61" spans="1:12" s="28" customFormat="1" hidden="1" x14ac:dyDescent="0.2">
      <c r="B61"/>
      <c r="C61"/>
      <c r="D61"/>
      <c r="E61"/>
      <c r="F61"/>
      <c r="G61"/>
      <c r="H61"/>
      <c r="I61"/>
      <c r="J61"/>
      <c r="K61"/>
    </row>
    <row r="62" spans="1:12" s="28" customFormat="1" hidden="1" x14ac:dyDescent="0.2">
      <c r="B62"/>
      <c r="C62"/>
      <c r="D62"/>
      <c r="E62"/>
      <c r="F62"/>
      <c r="G62"/>
      <c r="H62"/>
      <c r="I62"/>
      <c r="J62"/>
      <c r="K62"/>
    </row>
    <row r="63" spans="1:12" s="28" customFormat="1" hidden="1" x14ac:dyDescent="0.2">
      <c r="B63"/>
      <c r="C63"/>
      <c r="D63"/>
      <c r="E63"/>
      <c r="F63"/>
      <c r="G63"/>
      <c r="H63"/>
      <c r="I63"/>
      <c r="J63"/>
      <c r="K63"/>
    </row>
    <row r="64" spans="1:12" s="28" customFormat="1" hidden="1" x14ac:dyDescent="0.2">
      <c r="B64"/>
      <c r="C64"/>
      <c r="D64"/>
      <c r="E64"/>
      <c r="F64"/>
      <c r="G64"/>
      <c r="H64"/>
      <c r="I64"/>
      <c r="J64"/>
      <c r="K64"/>
    </row>
    <row r="65" spans="2:11" s="28" customFormat="1" hidden="1" x14ac:dyDescent="0.2">
      <c r="B65"/>
      <c r="C65"/>
      <c r="D65"/>
      <c r="E65"/>
      <c r="F65"/>
      <c r="G65"/>
      <c r="H65"/>
      <c r="I65"/>
      <c r="J65"/>
      <c r="K65"/>
    </row>
    <row r="66" spans="2:11" s="28" customFormat="1" hidden="1" x14ac:dyDescent="0.2">
      <c r="B66"/>
      <c r="C66"/>
      <c r="D66"/>
      <c r="E66"/>
      <c r="F66"/>
      <c r="G66"/>
      <c r="H66"/>
      <c r="I66"/>
      <c r="J66"/>
      <c r="K66"/>
    </row>
    <row r="67" spans="2:11" s="28" customFormat="1" hidden="1" x14ac:dyDescent="0.2">
      <c r="B67"/>
      <c r="C67"/>
      <c r="D67"/>
      <c r="E67"/>
      <c r="F67"/>
      <c r="G67"/>
      <c r="H67"/>
      <c r="I67"/>
      <c r="J67"/>
      <c r="K67"/>
    </row>
    <row r="68" spans="2:11" s="28" customFormat="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/>
    <row r="70" spans="2:11" hidden="1" x14ac:dyDescent="0.2"/>
    <row r="71" spans="2:11" hidden="1" x14ac:dyDescent="0.2"/>
    <row r="72" spans="2:11" hidden="1" x14ac:dyDescent="0.2"/>
    <row r="73" spans="2:11" hidden="1" x14ac:dyDescent="0.2"/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37">
      <selection activeCell="J15" sqref="J15:K15"/>
      <pageMargins left="0.19685039370078741" right="0.19685039370078741" top="0.4" bottom="0.19685039370078741" header="0" footer="0"/>
      <printOptions horizontalCentered="1"/>
      <pageSetup scale="61" orientation="portrait" r:id="rId1"/>
      <headerFooter alignWithMargins="0"/>
    </customSheetView>
  </customSheetViews>
  <mergeCells count="75">
    <mergeCell ref="B1:J1"/>
    <mergeCell ref="B11:E11"/>
    <mergeCell ref="G10:J10"/>
    <mergeCell ref="G11:J11"/>
    <mergeCell ref="B55:K55"/>
    <mergeCell ref="B50:K50"/>
    <mergeCell ref="G46:K46"/>
    <mergeCell ref="B38:G38"/>
    <mergeCell ref="G44:K44"/>
    <mergeCell ref="B51:K51"/>
    <mergeCell ref="B52:K52"/>
    <mergeCell ref="B16:I16"/>
    <mergeCell ref="J16:K16"/>
    <mergeCell ref="B20:I20"/>
    <mergeCell ref="J20:K20"/>
    <mergeCell ref="B18:I18"/>
    <mergeCell ref="B9:E9"/>
    <mergeCell ref="G9:K9"/>
    <mergeCell ref="B45:F45"/>
    <mergeCell ref="B47:F47"/>
    <mergeCell ref="B42:F42"/>
    <mergeCell ref="B43:F43"/>
    <mergeCell ref="B36:G36"/>
    <mergeCell ref="B37:G37"/>
    <mergeCell ref="B10:E10"/>
    <mergeCell ref="B44:F44"/>
    <mergeCell ref="G42:K42"/>
    <mergeCell ref="G43:K43"/>
    <mergeCell ref="B32:G32"/>
    <mergeCell ref="B33:G33"/>
    <mergeCell ref="B34:G34"/>
    <mergeCell ref="B35:G35"/>
    <mergeCell ref="G8:K8"/>
    <mergeCell ref="B6:E6"/>
    <mergeCell ref="B7:E7"/>
    <mergeCell ref="G6:H6"/>
    <mergeCell ref="G7:H7"/>
    <mergeCell ref="B31:G31"/>
    <mergeCell ref="J18:K18"/>
    <mergeCell ref="B4:E4"/>
    <mergeCell ref="G4:H4"/>
    <mergeCell ref="J4:K4"/>
    <mergeCell ref="B5:E5"/>
    <mergeCell ref="G5:H5"/>
    <mergeCell ref="J5:K5"/>
    <mergeCell ref="B19:I19"/>
    <mergeCell ref="J19:K19"/>
    <mergeCell ref="H24:J24"/>
    <mergeCell ref="B29:G29"/>
    <mergeCell ref="B30:G30"/>
    <mergeCell ref="J6:K6"/>
    <mergeCell ref="J7:K7"/>
    <mergeCell ref="B8:E8"/>
    <mergeCell ref="B57:K57"/>
    <mergeCell ref="B13:I13"/>
    <mergeCell ref="B17:I17"/>
    <mergeCell ref="J13:K13"/>
    <mergeCell ref="J17:K17"/>
    <mergeCell ref="B14:I14"/>
    <mergeCell ref="J14:K14"/>
    <mergeCell ref="B15:I15"/>
    <mergeCell ref="J15:K15"/>
    <mergeCell ref="B22:K22"/>
    <mergeCell ref="K24:K25"/>
    <mergeCell ref="B27:G27"/>
    <mergeCell ref="B28:G28"/>
    <mergeCell ref="B56:K56"/>
    <mergeCell ref="B26:G26"/>
    <mergeCell ref="B24:G25"/>
    <mergeCell ref="F39:J39"/>
    <mergeCell ref="B53:K53"/>
    <mergeCell ref="B54:K54"/>
    <mergeCell ref="G45:K45"/>
    <mergeCell ref="G47:K47"/>
    <mergeCell ref="B46:F46"/>
  </mergeCells>
  <phoneticPr fontId="16" type="noConversion"/>
  <dataValidations count="14">
    <dataValidation type="custom" allowBlank="1" showInputMessage="1" showErrorMessage="1" error="Elije una sola opción, en la calificación" sqref="H26:J26" xr:uid="{00000000-0002-0000-0600-000000000000}">
      <formula1>aportdesen1</formula1>
    </dataValidation>
    <dataValidation type="custom" allowBlank="1" showInputMessage="1" showErrorMessage="1" error="Elije una sola opción, en la calificación" sqref="H27:J27" xr:uid="{00000000-0002-0000-0600-000001000000}">
      <formula1>aportdesen2</formula1>
    </dataValidation>
    <dataValidation type="custom" allowBlank="1" showInputMessage="1" showErrorMessage="1" error="Elije una sola opción, en la calificación" sqref="H28:J28" xr:uid="{00000000-0002-0000-0600-000002000000}">
      <formula1>aportdesen3</formula1>
    </dataValidation>
    <dataValidation type="custom" allowBlank="1" showInputMessage="1" showErrorMessage="1" error="Elije una sola opción, en la calificación" sqref="H29:J29" xr:uid="{00000000-0002-0000-0600-000003000000}">
      <formula1>aportdesen4</formula1>
    </dataValidation>
    <dataValidation type="custom" allowBlank="1" showInputMessage="1" showErrorMessage="1" error="Elije una sola opción, en la calificación" sqref="H30:J30" xr:uid="{00000000-0002-0000-0600-000004000000}">
      <formula1>aportdesen5</formula1>
    </dataValidation>
    <dataValidation type="custom" allowBlank="1" showInputMessage="1" showErrorMessage="1" error="Elije una sola opción, en la calificación" sqref="H31:J31" xr:uid="{00000000-0002-0000-0600-000005000000}">
      <formula1>aportdesen6</formula1>
    </dataValidation>
    <dataValidation type="custom" allowBlank="1" showInputMessage="1" showErrorMessage="1" error="Elije una sola opción, en la calificación" sqref="H32:J32" xr:uid="{00000000-0002-0000-0600-000006000000}">
      <formula1>aportdesen7</formula1>
    </dataValidation>
    <dataValidation type="custom" allowBlank="1" showInputMessage="1" showErrorMessage="1" error="Elije una sola opción, en la calificación" sqref="H33:J33" xr:uid="{00000000-0002-0000-0600-000007000000}">
      <formula1>aportdesen8</formula1>
    </dataValidation>
    <dataValidation type="custom" allowBlank="1" showInputMessage="1" showErrorMessage="1" error="Elije una sola opción, en la calificación" sqref="H34:J34" xr:uid="{00000000-0002-0000-0600-000008000000}">
      <formula1>aportdesen9</formula1>
    </dataValidation>
    <dataValidation type="custom" allowBlank="1" showInputMessage="1" showErrorMessage="1" error="Elije una sola opción, en la calificación" sqref="H35:J35" xr:uid="{00000000-0002-0000-0600-000009000000}">
      <formula1>aportdesen10</formula1>
    </dataValidation>
    <dataValidation type="custom" allowBlank="1" showInputMessage="1" showErrorMessage="1" error="Elije una sola opción, en la calificación" sqref="H36:J36" xr:uid="{00000000-0002-0000-0600-00000A000000}">
      <formula1>aportdesen11</formula1>
    </dataValidation>
    <dataValidation type="custom" allowBlank="1" showInputMessage="1" showErrorMessage="1" error="Elije una sola opción, en la calificación" sqref="H37:J37" xr:uid="{00000000-0002-0000-0600-00000B000000}">
      <formula1>aportdesen12</formula1>
    </dataValidation>
    <dataValidation type="custom" allowBlank="1" showInputMessage="1" showErrorMessage="1" error="Elije una sola opción, en la calificación" sqref="H38:J38" xr:uid="{00000000-0002-0000-0600-00000C000000}">
      <formula1>aportdesen13</formula1>
    </dataValidation>
    <dataValidation allowBlank="1" showInputMessage="1" showErrorMessage="1" prompt="Anote una &quot;X&quot; en cada requisito." sqref="L14" xr:uid="{00000000-0002-0000-0600-00000D000000}"/>
  </dataValidations>
  <printOptions horizontalCentered="1"/>
  <pageMargins left="0.19685039370078741" right="0.19685039370078741" top="0.4" bottom="0.19685039370078741" header="0" footer="0"/>
  <pageSetup scale="61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indexed="44"/>
    <pageSetUpPr fitToPage="1"/>
  </sheetPr>
  <dimension ref="A1:IU9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28" customWidth="1"/>
    <col min="2" max="2" width="31.85546875" style="87" customWidth="1"/>
    <col min="3" max="3" width="42" style="87" customWidth="1"/>
    <col min="4" max="4" width="27.7109375" style="87" customWidth="1"/>
    <col min="5" max="5" width="21.28515625" style="87" customWidth="1"/>
    <col min="6" max="6" width="24.85546875" style="87" customWidth="1"/>
    <col min="7" max="7" width="20.5703125" style="87" customWidth="1"/>
    <col min="8" max="8" width="11.42578125" style="87" customWidth="1"/>
    <col min="9" max="9" width="17.85546875" style="87" customWidth="1"/>
    <col min="10" max="10" width="1.7109375" style="28" customWidth="1"/>
    <col min="11" max="11" width="12.5703125" style="28" hidden="1" customWidth="1"/>
    <col min="12" max="12" width="14" style="28" hidden="1" customWidth="1"/>
    <col min="13" max="13" width="16.140625" style="28" hidden="1" customWidth="1"/>
    <col min="14" max="14" width="7.140625" style="28" hidden="1" customWidth="1"/>
    <col min="15" max="15" width="5.5703125" style="28" hidden="1" customWidth="1"/>
    <col min="16" max="16" width="4.140625" style="28" hidden="1" customWidth="1"/>
    <col min="17" max="17" width="29.7109375" style="28" hidden="1" customWidth="1"/>
    <col min="18" max="19" width="29.140625" style="28" hidden="1" customWidth="1"/>
    <col min="20" max="255" width="11.42578125" style="28" hidden="1" customWidth="1"/>
    <col min="256" max="16384" width="9.42578125" style="28" hidden="1"/>
  </cols>
  <sheetData>
    <row r="1" spans="1:10" ht="3" customHeight="1" x14ac:dyDescent="0.2">
      <c r="A1" s="402"/>
      <c r="J1" s="402"/>
    </row>
    <row r="2" spans="1:10" ht="55.5" customHeight="1" x14ac:dyDescent="0.2">
      <c r="A2" s="402"/>
      <c r="J2" s="402"/>
    </row>
    <row r="3" spans="1:10" ht="3" customHeight="1" x14ac:dyDescent="0.2">
      <c r="A3" s="402"/>
      <c r="J3" s="402"/>
    </row>
    <row r="4" spans="1:10" ht="21" customHeight="1" x14ac:dyDescent="0.2">
      <c r="A4" s="87"/>
      <c r="B4" s="787" t="str">
        <f>'APOR.DEST.'!B1</f>
        <v>Evaluación del Desempeño del Personal de Mando de la APF</v>
      </c>
      <c r="C4" s="787"/>
      <c r="D4" s="787"/>
      <c r="E4" s="787"/>
      <c r="F4" s="787"/>
      <c r="G4" s="787"/>
      <c r="H4" s="787"/>
      <c r="I4" s="787"/>
      <c r="J4" s="87"/>
    </row>
    <row r="5" spans="1:10" ht="17.25" customHeight="1" x14ac:dyDescent="0.2">
      <c r="A5" s="87"/>
      <c r="B5" s="768" t="s">
        <v>60</v>
      </c>
      <c r="C5" s="769"/>
      <c r="D5" s="769"/>
      <c r="E5" s="769"/>
      <c r="F5" s="769"/>
      <c r="G5" s="769"/>
      <c r="H5" s="769"/>
      <c r="I5" s="770"/>
      <c r="J5" s="87"/>
    </row>
    <row r="6" spans="1:10" ht="3" customHeight="1" x14ac:dyDescent="0.2">
      <c r="A6" s="87"/>
      <c r="B6" s="136"/>
      <c r="C6" s="136"/>
      <c r="D6" s="317"/>
      <c r="E6" s="136"/>
      <c r="F6" s="136"/>
      <c r="G6" s="136"/>
      <c r="H6" s="136"/>
      <c r="I6" s="136"/>
      <c r="J6" s="87"/>
    </row>
    <row r="7" spans="1:10" ht="24" customHeight="1" x14ac:dyDescent="0.2">
      <c r="A7" s="87"/>
      <c r="B7" s="712">
        <f>MDI!B7</f>
        <v>0</v>
      </c>
      <c r="C7" s="605"/>
      <c r="D7" s="320"/>
      <c r="E7" s="605">
        <f>'APOR.DEST.'!G4</f>
        <v>0</v>
      </c>
      <c r="F7" s="605"/>
      <c r="G7" s="320"/>
      <c r="H7" s="605">
        <f>MDI!I7</f>
        <v>0</v>
      </c>
      <c r="I7" s="606"/>
      <c r="J7" s="87"/>
    </row>
    <row r="8" spans="1:10" ht="9.75" customHeight="1" x14ac:dyDescent="0.2">
      <c r="A8" s="87"/>
      <c r="B8" s="779" t="str">
        <f>MDI!B8</f>
        <v>NOMBRE DEL EVALUADO</v>
      </c>
      <c r="C8" s="780"/>
      <c r="D8" s="318"/>
      <c r="E8" s="780" t="str">
        <f>'APOR.DEST.'!G5</f>
        <v>RFC</v>
      </c>
      <c r="F8" s="780"/>
      <c r="G8" s="318"/>
      <c r="H8" s="780" t="str">
        <f>MDI!I8</f>
        <v xml:space="preserve">CURP  </v>
      </c>
      <c r="I8" s="786"/>
      <c r="J8" s="87"/>
    </row>
    <row r="9" spans="1:10" ht="24" customHeight="1" x14ac:dyDescent="0.2">
      <c r="A9" s="87"/>
      <c r="B9" s="509">
        <f>MDI!B9</f>
        <v>0</v>
      </c>
      <c r="C9" s="503"/>
      <c r="D9" s="315"/>
      <c r="E9" s="781">
        <f>'APOR.DEST.'!G6</f>
        <v>0</v>
      </c>
      <c r="F9" s="781"/>
      <c r="G9" s="315"/>
      <c r="H9" s="781">
        <f>MDI!K7</f>
        <v>0</v>
      </c>
      <c r="I9" s="782"/>
      <c r="J9" s="87"/>
    </row>
    <row r="10" spans="1:10" ht="13.5" customHeight="1" x14ac:dyDescent="0.2">
      <c r="A10" s="87"/>
      <c r="B10" s="779" t="str">
        <f>MDI!B10</f>
        <v>DENOMINACIÓN DEL PUESTO</v>
      </c>
      <c r="C10" s="780"/>
      <c r="D10" s="318"/>
      <c r="E10" s="780" t="str">
        <f>'APOR.DEST.'!G7</f>
        <v>CODIGO DE PUESTO</v>
      </c>
      <c r="F10" s="780"/>
      <c r="G10" s="318"/>
      <c r="H10" s="783" t="str">
        <f>MDI!K8</f>
        <v>No.de RUSP</v>
      </c>
      <c r="I10" s="784"/>
      <c r="J10" s="87"/>
    </row>
    <row r="11" spans="1:10" ht="35.25" customHeight="1" x14ac:dyDescent="0.2">
      <c r="A11" s="87"/>
      <c r="B11" s="509">
        <f>'APOR.DEST.'!B8</f>
        <v>0</v>
      </c>
      <c r="C11" s="503"/>
      <c r="D11" s="319"/>
      <c r="E11" s="503">
        <f>'APOR.DEST.'!G8</f>
        <v>0</v>
      </c>
      <c r="F11" s="503"/>
      <c r="G11" s="503"/>
      <c r="H11" s="503"/>
      <c r="I11" s="504"/>
      <c r="J11" s="87"/>
    </row>
    <row r="12" spans="1:10" ht="13.5" customHeight="1" x14ac:dyDescent="0.2">
      <c r="A12" s="87"/>
      <c r="B12" s="779" t="str">
        <f>'APOR.DEST.'!B9</f>
        <v>NOMBRE DE LA DEPENDENCIA U ÓRGANO ADMINISTRATIVO DESCONCENTRADO</v>
      </c>
      <c r="C12" s="780"/>
      <c r="D12" s="318"/>
      <c r="E12" s="780" t="str">
        <f>'APOR.DEST.'!G9</f>
        <v>CLAVE Y NOMBRE DE LA UNIDAD ADMINISTRATIVA RESPONSABLE</v>
      </c>
      <c r="F12" s="780"/>
      <c r="G12" s="780"/>
      <c r="H12" s="780"/>
      <c r="I12" s="786"/>
      <c r="J12" s="87"/>
    </row>
    <row r="13" spans="1:10" ht="20.25" customHeight="1" x14ac:dyDescent="0.2">
      <c r="A13" s="87"/>
      <c r="B13" s="509">
        <f>MDI!B13</f>
        <v>0</v>
      </c>
      <c r="C13" s="503"/>
      <c r="D13" s="311"/>
      <c r="E13" s="503">
        <f>'APOR.DEST.'!G10</f>
        <v>0</v>
      </c>
      <c r="F13" s="503"/>
      <c r="G13" s="503"/>
      <c r="H13" s="503"/>
      <c r="I13" s="504"/>
      <c r="J13" s="87"/>
    </row>
    <row r="14" spans="1:10" ht="15" customHeight="1" x14ac:dyDescent="0.2">
      <c r="A14" s="87"/>
      <c r="B14" s="548" t="str">
        <f>'APOR.DEST.'!B11</f>
        <v xml:space="preserve">AÑO DE LA EVALUACIÓN </v>
      </c>
      <c r="C14" s="549"/>
      <c r="D14" s="321"/>
      <c r="E14" s="549" t="str">
        <f>'APOR.DEST.'!G11</f>
        <v>LUGAR y FECHA DE LA APLICACIÓN</v>
      </c>
      <c r="F14" s="549"/>
      <c r="G14" s="549"/>
      <c r="H14" s="549"/>
      <c r="I14" s="550"/>
      <c r="J14" s="87"/>
    </row>
    <row r="15" spans="1:10" ht="2.4500000000000002" customHeight="1" x14ac:dyDescent="0.2">
      <c r="A15" s="87"/>
      <c r="J15" s="87"/>
    </row>
    <row r="16" spans="1:10" ht="16.5" customHeight="1" x14ac:dyDescent="0.2">
      <c r="A16" s="87"/>
      <c r="B16" s="768" t="s">
        <v>258</v>
      </c>
      <c r="C16" s="769"/>
      <c r="D16" s="769"/>
      <c r="E16" s="769"/>
      <c r="F16" s="769"/>
      <c r="G16" s="769"/>
      <c r="H16" s="769"/>
      <c r="I16" s="770"/>
      <c r="J16" s="87"/>
    </row>
    <row r="17" spans="1:10" ht="3" customHeight="1" x14ac:dyDescent="0.2">
      <c r="A17" s="87"/>
      <c r="J17" s="87"/>
    </row>
    <row r="18" spans="1:10" x14ac:dyDescent="0.2">
      <c r="A18" s="87"/>
      <c r="B18" s="256"/>
      <c r="C18" s="80"/>
      <c r="D18" s="80"/>
      <c r="E18" s="80"/>
      <c r="F18" s="80"/>
      <c r="G18" s="80"/>
      <c r="H18" s="80"/>
      <c r="I18" s="257"/>
      <c r="J18" s="87"/>
    </row>
    <row r="19" spans="1:10" ht="45" customHeight="1" x14ac:dyDescent="0.2">
      <c r="A19" s="232"/>
      <c r="B19" s="254"/>
      <c r="C19" s="771" t="s">
        <v>277</v>
      </c>
      <c r="D19" s="772"/>
      <c r="E19" s="755" t="str">
        <f>'tablas de calculo'!AL14</f>
        <v>Verifique la suma en la ponderación</v>
      </c>
      <c r="F19" s="756"/>
      <c r="G19" s="243"/>
      <c r="H19" s="766" t="str">
        <f>'tablas de calculo'!AO13</f>
        <v>Aplique la evaluación</v>
      </c>
      <c r="I19" s="767"/>
      <c r="J19" s="87"/>
    </row>
    <row r="20" spans="1:10" ht="19.5" customHeight="1" x14ac:dyDescent="0.25">
      <c r="A20" s="87"/>
      <c r="B20" s="773"/>
      <c r="C20" s="774"/>
      <c r="D20" s="258"/>
      <c r="E20" s="259"/>
      <c r="F20" s="59"/>
      <c r="G20" s="59"/>
      <c r="H20" s="54"/>
      <c r="I20" s="252"/>
      <c r="J20" s="87"/>
    </row>
    <row r="21" spans="1:10" ht="19.5" customHeight="1" x14ac:dyDescent="0.2">
      <c r="A21" s="87"/>
      <c r="B21" s="773"/>
      <c r="C21" s="774"/>
      <c r="D21" s="54"/>
      <c r="E21" s="260"/>
      <c r="F21" s="775"/>
      <c r="G21" s="775"/>
      <c r="H21" s="54"/>
      <c r="I21" s="252"/>
      <c r="J21" s="87"/>
    </row>
    <row r="22" spans="1:10" ht="19.5" customHeight="1" x14ac:dyDescent="0.2">
      <c r="A22" s="87"/>
      <c r="B22" s="251"/>
      <c r="C22" s="54"/>
      <c r="D22" s="54"/>
      <c r="E22" s="260"/>
      <c r="F22" s="303"/>
      <c r="G22" s="303"/>
      <c r="H22" s="54"/>
      <c r="I22" s="252"/>
      <c r="J22" s="87"/>
    </row>
    <row r="23" spans="1:10" ht="19.5" customHeight="1" x14ac:dyDescent="0.2">
      <c r="A23" s="87"/>
      <c r="B23" s="251"/>
      <c r="C23" s="54"/>
      <c r="D23" s="54"/>
      <c r="E23" s="260"/>
      <c r="F23" s="303"/>
      <c r="G23" s="303"/>
      <c r="H23" s="54"/>
      <c r="I23" s="252"/>
      <c r="J23" s="87"/>
    </row>
    <row r="24" spans="1:10" ht="45" customHeight="1" x14ac:dyDescent="0.2">
      <c r="A24" s="87"/>
      <c r="B24" s="251"/>
      <c r="C24" s="759" t="s">
        <v>278</v>
      </c>
      <c r="D24" s="760"/>
      <c r="E24" s="755">
        <f>'tablas de calculo'!AP2</f>
        <v>0</v>
      </c>
      <c r="F24" s="756"/>
      <c r="G24" s="303"/>
      <c r="H24" s="776" t="str">
        <f>'tablas de calculo'!AP3</f>
        <v>Aplica la Evaluación</v>
      </c>
      <c r="I24" s="767"/>
      <c r="J24" s="87"/>
    </row>
    <row r="25" spans="1:10" ht="19.5" customHeight="1" x14ac:dyDescent="0.2">
      <c r="A25" s="87"/>
      <c r="B25" s="251"/>
      <c r="C25" s="54"/>
      <c r="D25" s="54"/>
      <c r="E25" s="260"/>
      <c r="F25" s="303"/>
      <c r="G25" s="303"/>
      <c r="H25" s="54"/>
      <c r="I25" s="252"/>
      <c r="J25" s="87"/>
    </row>
    <row r="26" spans="1:10" ht="46.5" customHeight="1" x14ac:dyDescent="0.2">
      <c r="A26" s="87"/>
      <c r="B26" s="251"/>
      <c r="C26" s="322" t="s">
        <v>273</v>
      </c>
      <c r="D26" s="306">
        <f>'tablas de calculo'!AO4</f>
        <v>0</v>
      </c>
      <c r="E26" s="260"/>
      <c r="F26" s="303"/>
      <c r="G26" s="303"/>
      <c r="H26" s="54"/>
      <c r="I26" s="252"/>
      <c r="J26" s="87"/>
    </row>
    <row r="27" spans="1:10" ht="19.5" customHeight="1" x14ac:dyDescent="0.2">
      <c r="A27" s="87"/>
      <c r="B27" s="251"/>
      <c r="C27" s="54"/>
      <c r="D27" s="54"/>
      <c r="E27" s="260"/>
      <c r="F27" s="303"/>
      <c r="G27" s="303"/>
      <c r="H27" s="54"/>
      <c r="I27" s="252"/>
      <c r="J27" s="87"/>
    </row>
    <row r="28" spans="1:10" ht="19.5" customHeight="1" x14ac:dyDescent="0.2">
      <c r="A28" s="87"/>
      <c r="B28" s="251"/>
      <c r="C28" s="54"/>
      <c r="D28" s="54"/>
      <c r="E28" s="260"/>
      <c r="F28" s="303"/>
      <c r="G28" s="303"/>
      <c r="H28" s="54"/>
      <c r="I28" s="252"/>
      <c r="J28" s="87"/>
    </row>
    <row r="29" spans="1:10" ht="19.5" customHeight="1" x14ac:dyDescent="0.2">
      <c r="A29" s="87"/>
      <c r="B29" s="251"/>
      <c r="C29" s="54"/>
      <c r="D29" s="54"/>
      <c r="E29" s="260"/>
      <c r="F29" s="303"/>
      <c r="G29" s="303"/>
      <c r="H29" s="54"/>
      <c r="I29" s="252"/>
      <c r="J29" s="87"/>
    </row>
    <row r="30" spans="1:10" ht="19.5" customHeight="1" x14ac:dyDescent="0.2">
      <c r="A30" s="87"/>
      <c r="B30" s="251"/>
      <c r="C30" s="261"/>
      <c r="D30" s="54"/>
      <c r="E30" s="54"/>
      <c r="F30" s="54"/>
      <c r="G30" s="54"/>
      <c r="H30" s="54"/>
      <c r="I30" s="252"/>
      <c r="J30" s="87"/>
    </row>
    <row r="31" spans="1:10" ht="45" customHeight="1" x14ac:dyDescent="0.2">
      <c r="A31" s="87"/>
      <c r="B31" s="251"/>
      <c r="C31" s="759" t="s">
        <v>279</v>
      </c>
      <c r="D31" s="760"/>
      <c r="E31" s="755" t="str">
        <f>'tablas de calculo'!AW4</f>
        <v>Verifica el 3° requisito</v>
      </c>
      <c r="F31" s="756"/>
      <c r="G31" s="54"/>
      <c r="H31" s="54"/>
      <c r="I31" s="252"/>
      <c r="J31" s="87"/>
    </row>
    <row r="32" spans="1:10" ht="19.5" customHeight="1" x14ac:dyDescent="0.2">
      <c r="A32" s="87"/>
      <c r="B32" s="284"/>
      <c r="C32" s="265"/>
      <c r="D32" s="265"/>
      <c r="E32" s="54"/>
      <c r="F32" s="54"/>
      <c r="G32" s="54"/>
      <c r="H32" s="54"/>
      <c r="I32" s="252"/>
      <c r="J32" s="87"/>
    </row>
    <row r="33" spans="1:10" ht="19.5" customHeight="1" x14ac:dyDescent="0.2">
      <c r="A33" s="87"/>
      <c r="B33" s="251"/>
      <c r="C33" s="54"/>
      <c r="D33" s="54"/>
      <c r="E33" s="262"/>
      <c r="F33" s="262"/>
      <c r="G33" s="262"/>
      <c r="H33" s="54"/>
      <c r="I33" s="252"/>
      <c r="J33" s="87"/>
    </row>
    <row r="34" spans="1:10" ht="19.5" customHeight="1" x14ac:dyDescent="0.2">
      <c r="A34" s="87"/>
      <c r="B34" s="251"/>
      <c r="C34" s="54"/>
      <c r="D34" s="265"/>
      <c r="E34" s="263"/>
      <c r="F34" s="748"/>
      <c r="G34" s="748"/>
      <c r="H34" s="264"/>
      <c r="I34" s="252"/>
      <c r="J34" s="87"/>
    </row>
    <row r="35" spans="1:10" ht="19.5" customHeight="1" x14ac:dyDescent="0.25">
      <c r="A35" s="87"/>
      <c r="B35" s="251"/>
      <c r="C35" s="265"/>
      <c r="D35" s="265"/>
      <c r="E35" s="266"/>
      <c r="F35" s="267"/>
      <c r="G35" s="267"/>
      <c r="H35" s="264"/>
      <c r="I35" s="252"/>
      <c r="J35" s="87"/>
    </row>
    <row r="36" spans="1:10" ht="44.25" customHeight="1" x14ac:dyDescent="0.2">
      <c r="A36" s="87"/>
      <c r="B36" s="305"/>
      <c r="C36" s="759" t="s">
        <v>276</v>
      </c>
      <c r="D36" s="760"/>
      <c r="E36" s="757" t="str">
        <f>'APOR.DEST.'!K39</f>
        <v>Verifica el 1° requisito</v>
      </c>
      <c r="F36" s="758"/>
      <c r="G36" s="285"/>
      <c r="H36" s="264"/>
      <c r="I36" s="252"/>
      <c r="J36" s="87"/>
    </row>
    <row r="37" spans="1:10" ht="19.5" customHeight="1" x14ac:dyDescent="0.2">
      <c r="A37" s="87"/>
      <c r="B37" s="304"/>
      <c r="C37" s="263"/>
      <c r="D37" s="265"/>
      <c r="E37" s="268"/>
      <c r="F37" s="748"/>
      <c r="G37" s="748"/>
      <c r="H37" s="264"/>
      <c r="I37" s="252"/>
      <c r="J37" s="87"/>
    </row>
    <row r="38" spans="1:10" ht="30" customHeight="1" x14ac:dyDescent="0.2">
      <c r="A38" s="87"/>
      <c r="B38" s="289"/>
      <c r="C38" s="269"/>
      <c r="D38" s="269"/>
      <c r="E38" s="54"/>
      <c r="F38" s="54"/>
      <c r="G38" s="54"/>
      <c r="H38" s="54"/>
      <c r="I38" s="252"/>
      <c r="J38" s="87"/>
    </row>
    <row r="39" spans="1:10" ht="45" customHeight="1" x14ac:dyDescent="0.2">
      <c r="A39" s="87"/>
      <c r="B39" s="289"/>
      <c r="C39" s="307" t="s">
        <v>305</v>
      </c>
      <c r="D39" s="746" t="e">
        <f>'tablas de calculo'!AP20</f>
        <v>#VALUE!</v>
      </c>
      <c r="E39" s="747"/>
      <c r="F39" s="283"/>
      <c r="G39" s="323" t="s">
        <v>243</v>
      </c>
      <c r="H39" s="777" t="e">
        <f>'tablas de calculo'!AO20</f>
        <v>#VALUE!</v>
      </c>
      <c r="I39" s="778"/>
      <c r="J39" s="87"/>
    </row>
    <row r="40" spans="1:10" ht="17.25" customHeight="1" x14ac:dyDescent="0.2">
      <c r="A40" s="87"/>
      <c r="B40" s="253"/>
      <c r="C40" s="270"/>
      <c r="D40" s="270"/>
      <c r="E40" s="271"/>
      <c r="F40" s="271"/>
      <c r="G40" s="272"/>
      <c r="H40" s="273"/>
      <c r="I40" s="274"/>
      <c r="J40" s="87"/>
    </row>
    <row r="41" spans="1:10" ht="42" customHeight="1" x14ac:dyDescent="0.2">
      <c r="A41" s="87"/>
      <c r="B41" s="253"/>
      <c r="C41" s="270"/>
      <c r="D41" s="255"/>
      <c r="E41" s="54"/>
      <c r="F41" s="255"/>
      <c r="G41" s="255"/>
      <c r="H41" s="54"/>
      <c r="I41" s="252"/>
      <c r="J41" s="87"/>
    </row>
    <row r="42" spans="1:10" ht="17.25" customHeight="1" x14ac:dyDescent="0.2">
      <c r="A42" s="87"/>
      <c r="B42" s="251"/>
      <c r="C42" s="54"/>
      <c r="D42" s="54"/>
      <c r="E42" s="54"/>
      <c r="F42" s="54"/>
      <c r="G42" s="54"/>
      <c r="H42" s="54"/>
      <c r="I42" s="252"/>
      <c r="J42" s="87"/>
    </row>
    <row r="43" spans="1:10" ht="30.75" customHeight="1" x14ac:dyDescent="0.2">
      <c r="A43" s="87"/>
      <c r="B43" s="299"/>
      <c r="C43" s="300"/>
      <c r="D43" s="300"/>
      <c r="E43" s="300"/>
      <c r="F43" s="300"/>
      <c r="G43" s="300"/>
      <c r="H43" s="300"/>
      <c r="I43" s="301"/>
      <c r="J43" s="87"/>
    </row>
    <row r="44" spans="1:10" ht="2.25" customHeight="1" x14ac:dyDescent="0.2">
      <c r="A44" s="87"/>
      <c r="J44" s="87"/>
    </row>
    <row r="45" spans="1:10" x14ac:dyDescent="0.2">
      <c r="A45" s="87"/>
      <c r="B45" s="595" t="s">
        <v>105</v>
      </c>
      <c r="C45" s="596"/>
      <c r="D45" s="596"/>
      <c r="E45" s="596"/>
      <c r="F45" s="596"/>
      <c r="G45" s="596"/>
      <c r="H45" s="596"/>
      <c r="I45" s="597"/>
      <c r="J45" s="87"/>
    </row>
    <row r="46" spans="1:10" ht="2.25" customHeight="1" x14ac:dyDescent="0.2">
      <c r="A46" s="87"/>
      <c r="J46" s="87"/>
    </row>
    <row r="47" spans="1:10" ht="24" customHeight="1" x14ac:dyDescent="0.2">
      <c r="A47" s="87"/>
      <c r="B47" s="749"/>
      <c r="C47" s="750"/>
      <c r="D47" s="750"/>
      <c r="E47" s="750"/>
      <c r="F47" s="750"/>
      <c r="G47" s="750"/>
      <c r="H47" s="750"/>
      <c r="I47" s="751"/>
      <c r="J47" s="87"/>
    </row>
    <row r="48" spans="1:10" ht="24" customHeight="1" x14ac:dyDescent="0.2">
      <c r="A48" s="233"/>
      <c r="B48" s="749"/>
      <c r="C48" s="750"/>
      <c r="D48" s="750"/>
      <c r="E48" s="750"/>
      <c r="F48" s="750"/>
      <c r="G48" s="750"/>
      <c r="H48" s="750"/>
      <c r="I48" s="751"/>
      <c r="J48" s="87"/>
    </row>
    <row r="49" spans="1:10" ht="24" customHeight="1" x14ac:dyDescent="0.2">
      <c r="A49" s="233"/>
      <c r="B49" s="749"/>
      <c r="C49" s="750"/>
      <c r="D49" s="750"/>
      <c r="E49" s="750"/>
      <c r="F49" s="750"/>
      <c r="G49" s="750"/>
      <c r="H49" s="750"/>
      <c r="I49" s="751"/>
      <c r="J49" s="87"/>
    </row>
    <row r="50" spans="1:10" ht="24" customHeight="1" x14ac:dyDescent="0.2">
      <c r="A50" s="87"/>
      <c r="B50" s="749"/>
      <c r="C50" s="750"/>
      <c r="D50" s="750"/>
      <c r="E50" s="750"/>
      <c r="F50" s="750"/>
      <c r="G50" s="750"/>
      <c r="H50" s="750"/>
      <c r="I50" s="751"/>
      <c r="J50" s="87"/>
    </row>
    <row r="51" spans="1:10" ht="24" customHeight="1" x14ac:dyDescent="0.2">
      <c r="A51" s="87"/>
      <c r="B51" s="749"/>
      <c r="C51" s="750"/>
      <c r="D51" s="750"/>
      <c r="E51" s="750"/>
      <c r="F51" s="750"/>
      <c r="G51" s="750"/>
      <c r="H51" s="750"/>
      <c r="I51" s="751"/>
      <c r="J51" s="87"/>
    </row>
    <row r="52" spans="1:10" ht="24" customHeight="1" x14ac:dyDescent="0.2">
      <c r="A52" s="87"/>
      <c r="B52" s="749"/>
      <c r="C52" s="750"/>
      <c r="D52" s="750"/>
      <c r="E52" s="750"/>
      <c r="F52" s="750"/>
      <c r="G52" s="750"/>
      <c r="H52" s="750"/>
      <c r="I52" s="751"/>
      <c r="J52" s="87"/>
    </row>
    <row r="53" spans="1:10" ht="24" customHeight="1" x14ac:dyDescent="0.2">
      <c r="A53" s="87"/>
      <c r="B53" s="749"/>
      <c r="C53" s="750"/>
      <c r="D53" s="750"/>
      <c r="E53" s="750"/>
      <c r="F53" s="750"/>
      <c r="G53" s="750"/>
      <c r="H53" s="750"/>
      <c r="I53" s="751"/>
      <c r="J53" s="87"/>
    </row>
    <row r="54" spans="1:10" ht="18.75" customHeight="1" x14ac:dyDescent="0.2">
      <c r="A54" s="87"/>
      <c r="B54" s="325">
        <f>B13</f>
        <v>0</v>
      </c>
      <c r="C54" s="326"/>
      <c r="D54" s="752">
        <f>E13</f>
        <v>0</v>
      </c>
      <c r="E54" s="752"/>
      <c r="F54" s="752"/>
      <c r="G54" s="327"/>
      <c r="H54" s="327"/>
      <c r="I54" s="327"/>
      <c r="J54" s="87"/>
    </row>
    <row r="55" spans="1:10" ht="12.75" customHeight="1" x14ac:dyDescent="0.2">
      <c r="A55" s="87"/>
      <c r="B55" s="328" t="str">
        <f>B14</f>
        <v xml:space="preserve">AÑO DE LA EVALUACIÓN </v>
      </c>
      <c r="C55" s="329"/>
      <c r="D55" s="753" t="str">
        <f>E14</f>
        <v>LUGAR y FECHA DE LA APLICACIÓN</v>
      </c>
      <c r="E55" s="753"/>
      <c r="F55" s="753"/>
      <c r="G55" s="327"/>
      <c r="H55" s="327"/>
      <c r="I55" s="327"/>
      <c r="J55" s="87"/>
    </row>
    <row r="56" spans="1:10" ht="12.75" customHeight="1" x14ac:dyDescent="0.2">
      <c r="A56" s="87"/>
      <c r="B56" s="327"/>
      <c r="C56" s="327"/>
      <c r="D56" s="327"/>
      <c r="E56" s="327"/>
      <c r="F56" s="327"/>
      <c r="G56" s="327"/>
      <c r="H56" s="327"/>
      <c r="I56" s="327"/>
      <c r="J56" s="87"/>
    </row>
    <row r="57" spans="1:10" ht="80.25" customHeight="1" x14ac:dyDescent="0.2">
      <c r="A57" s="87"/>
      <c r="B57" s="601" t="str">
        <f>CONCATENATE(MDI!F51,"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</v>
      </c>
      <c r="C57" s="601"/>
      <c r="D57" s="327"/>
      <c r="E57" s="327"/>
      <c r="F57" s="601" t="str">
        <f>CONCATENATE(MDI!B7,"                                                             ",MDI!B9)</f>
        <v xml:space="preserve">                                                             </v>
      </c>
      <c r="G57" s="601"/>
      <c r="H57" s="601"/>
      <c r="I57" s="601"/>
      <c r="J57" s="87"/>
    </row>
    <row r="58" spans="1:10" ht="12.75" customHeight="1" x14ac:dyDescent="0.2">
      <c r="A58" s="87"/>
      <c r="B58" s="764" t="s">
        <v>302</v>
      </c>
      <c r="C58" s="764"/>
      <c r="D58" s="327"/>
      <c r="E58" s="327"/>
      <c r="F58" s="466" t="s">
        <v>304</v>
      </c>
      <c r="G58" s="466"/>
      <c r="H58" s="466"/>
      <c r="I58" s="466"/>
      <c r="J58" s="87"/>
    </row>
    <row r="59" spans="1:10" ht="12.75" customHeight="1" x14ac:dyDescent="0.2">
      <c r="A59" s="87"/>
      <c r="B59" s="327"/>
      <c r="C59" s="327"/>
      <c r="D59" s="327"/>
      <c r="E59" s="327"/>
      <c r="F59" s="327"/>
      <c r="G59" s="327"/>
      <c r="H59" s="327"/>
      <c r="I59" s="327"/>
      <c r="J59" s="87"/>
    </row>
    <row r="60" spans="1:10" ht="29.25" customHeight="1" x14ac:dyDescent="0.2">
      <c r="A60" s="87"/>
      <c r="B60" s="601">
        <f>MDI!E55</f>
        <v>0</v>
      </c>
      <c r="C60" s="601"/>
      <c r="D60" s="327"/>
      <c r="E60" s="327"/>
      <c r="F60" s="601">
        <f>E7</f>
        <v>0</v>
      </c>
      <c r="G60" s="601"/>
      <c r="H60" s="601"/>
      <c r="I60" s="601"/>
      <c r="J60" s="87"/>
    </row>
    <row r="61" spans="1:10" ht="10.5" customHeight="1" x14ac:dyDescent="0.2">
      <c r="A61" s="87"/>
      <c r="B61" s="763" t="s">
        <v>230</v>
      </c>
      <c r="C61" s="763"/>
      <c r="D61" s="327"/>
      <c r="E61" s="327"/>
      <c r="F61" s="762" t="s">
        <v>230</v>
      </c>
      <c r="G61" s="762"/>
      <c r="H61" s="762"/>
      <c r="I61" s="762"/>
      <c r="J61" s="87"/>
    </row>
    <row r="62" spans="1:10" ht="12.75" customHeight="1" x14ac:dyDescent="0.2">
      <c r="A62" s="87"/>
      <c r="B62" s="327"/>
      <c r="C62" s="327"/>
      <c r="D62" s="327"/>
      <c r="E62" s="327"/>
      <c r="F62" s="327"/>
      <c r="G62" s="327"/>
      <c r="H62" s="327"/>
      <c r="I62" s="327"/>
      <c r="J62" s="87"/>
    </row>
    <row r="63" spans="1:10" ht="30" customHeight="1" x14ac:dyDescent="0.2">
      <c r="A63" s="87"/>
      <c r="B63" s="601">
        <f>MDI!H55</f>
        <v>0</v>
      </c>
      <c r="C63" s="601"/>
      <c r="D63" s="327"/>
      <c r="E63" s="327"/>
      <c r="F63" s="601">
        <f>H7</f>
        <v>0</v>
      </c>
      <c r="G63" s="601"/>
      <c r="H63" s="601"/>
      <c r="I63" s="601"/>
      <c r="J63" s="87"/>
    </row>
    <row r="64" spans="1:10" ht="12.75" customHeight="1" x14ac:dyDescent="0.2">
      <c r="A64" s="87"/>
      <c r="B64" s="620" t="s">
        <v>231</v>
      </c>
      <c r="C64" s="620"/>
      <c r="D64" s="327"/>
      <c r="E64" s="327"/>
      <c r="F64" s="764" t="s">
        <v>231</v>
      </c>
      <c r="G64" s="764"/>
      <c r="H64" s="764"/>
      <c r="I64" s="764"/>
      <c r="J64" s="87"/>
    </row>
    <row r="65" spans="1:10" ht="9.75" customHeight="1" x14ac:dyDescent="0.2">
      <c r="A65" s="87"/>
      <c r="J65" s="87"/>
    </row>
    <row r="66" spans="1:10" ht="83.25" customHeight="1" x14ac:dyDescent="0.2">
      <c r="A66" s="87"/>
      <c r="B66" s="765"/>
      <c r="C66" s="765"/>
      <c r="D66" s="302"/>
      <c r="F66" s="785"/>
      <c r="G66" s="785"/>
      <c r="H66" s="785"/>
      <c r="I66" s="785"/>
      <c r="J66" s="87"/>
    </row>
    <row r="67" spans="1:10" ht="12.75" customHeight="1" x14ac:dyDescent="0.2">
      <c r="A67" s="87"/>
      <c r="B67" s="754" t="s">
        <v>303</v>
      </c>
      <c r="C67" s="754"/>
      <c r="D67" s="302"/>
      <c r="E67" s="131"/>
      <c r="F67" s="761" t="s">
        <v>28</v>
      </c>
      <c r="G67" s="761"/>
      <c r="H67" s="761"/>
      <c r="I67" s="761"/>
      <c r="J67" s="87"/>
    </row>
    <row r="68" spans="1:10" ht="12.75" customHeight="1" x14ac:dyDescent="0.2">
      <c r="A68" s="87"/>
      <c r="B68" s="302"/>
      <c r="C68" s="302"/>
      <c r="D68" s="302"/>
      <c r="E68" s="275"/>
      <c r="F68" s="324"/>
      <c r="G68" s="324"/>
      <c r="H68" s="324"/>
      <c r="I68" s="324"/>
      <c r="J68" s="87"/>
    </row>
    <row r="69" spans="1:10" ht="12.75" hidden="1" customHeight="1" x14ac:dyDescent="0.2">
      <c r="A69" s="87"/>
      <c r="B69" s="295"/>
      <c r="C69" s="295"/>
      <c r="D69" s="295"/>
      <c r="F69" s="324"/>
      <c r="G69" s="324"/>
      <c r="H69" s="324"/>
      <c r="I69" s="324"/>
      <c r="J69" s="87"/>
    </row>
    <row r="70" spans="1:10" ht="12.75" hidden="1" customHeight="1" x14ac:dyDescent="0.2">
      <c r="A70" s="87"/>
      <c r="B70" s="296"/>
      <c r="C70" s="296"/>
      <c r="D70" s="296"/>
      <c r="J70" s="87"/>
    </row>
    <row r="71" spans="1:10" hidden="1" x14ac:dyDescent="0.2">
      <c r="A71" s="87"/>
      <c r="J71" s="87"/>
    </row>
    <row r="72" spans="1:10" ht="21.75" hidden="1" customHeight="1" x14ac:dyDescent="0.2">
      <c r="A72" s="87"/>
      <c r="B72" s="296"/>
      <c r="C72" s="234"/>
      <c r="J72" s="87"/>
    </row>
    <row r="73" spans="1:10" hidden="1" x14ac:dyDescent="0.2">
      <c r="A73" s="87"/>
      <c r="B73" s="296"/>
      <c r="C73" s="111"/>
      <c r="G73" s="600"/>
      <c r="H73" s="600"/>
      <c r="J73" s="87"/>
    </row>
    <row r="74" spans="1:10" ht="21.75" hidden="1" customHeight="1" x14ac:dyDescent="0.2">
      <c r="A74" s="87"/>
      <c r="B74" s="296"/>
      <c r="C74" s="234"/>
      <c r="D74" s="276"/>
      <c r="E74" s="276"/>
      <c r="F74" s="276"/>
      <c r="G74" s="620"/>
      <c r="H74" s="620"/>
      <c r="J74" s="87"/>
    </row>
    <row r="75" spans="1:10" hidden="1" x14ac:dyDescent="0.2">
      <c r="A75" s="87"/>
      <c r="B75" s="296"/>
      <c r="C75" s="111"/>
      <c r="G75" s="600"/>
      <c r="H75" s="600"/>
      <c r="J75" s="87"/>
    </row>
    <row r="76" spans="1:10" hidden="1" x14ac:dyDescent="0.2">
      <c r="A76" s="87"/>
      <c r="B76" s="277"/>
      <c r="G76" s="620"/>
      <c r="H76" s="620"/>
      <c r="J76" s="87"/>
    </row>
    <row r="77" spans="1:10" hidden="1" x14ac:dyDescent="0.2">
      <c r="A77" s="87"/>
      <c r="B77" s="277"/>
      <c r="D77" s="295"/>
      <c r="E77" s="295"/>
      <c r="F77" s="295"/>
      <c r="J77" s="87"/>
    </row>
    <row r="78" spans="1:10" hidden="1" x14ac:dyDescent="0.2">
      <c r="A78" s="87"/>
      <c r="D78" s="295"/>
      <c r="E78" s="295"/>
      <c r="F78" s="295"/>
      <c r="J78" s="87"/>
    </row>
    <row r="79" spans="1:10" hidden="1" x14ac:dyDescent="0.2">
      <c r="A79" s="87"/>
      <c r="D79" s="296"/>
      <c r="E79" s="296"/>
      <c r="F79" s="296"/>
      <c r="J79" s="87"/>
    </row>
    <row r="80" spans="1:10" hidden="1" x14ac:dyDescent="0.2">
      <c r="A80" s="87"/>
      <c r="J80" s="87"/>
    </row>
    <row r="81" spans="1:10" hidden="1" x14ac:dyDescent="0.2">
      <c r="A81" s="87"/>
      <c r="J81" s="87"/>
    </row>
    <row r="82" spans="1:10" hidden="1" x14ac:dyDescent="0.2">
      <c r="A82" s="87"/>
      <c r="J82" s="87"/>
    </row>
    <row r="83" spans="1:10" hidden="1" x14ac:dyDescent="0.2">
      <c r="A83" s="87"/>
      <c r="J83" s="87"/>
    </row>
    <row r="84" spans="1:10" hidden="1" x14ac:dyDescent="0.2">
      <c r="A84" s="87"/>
      <c r="J84" s="87"/>
    </row>
    <row r="85" spans="1:10" s="87" customFormat="1" hidden="1" x14ac:dyDescent="0.2"/>
    <row r="86" spans="1:10" s="87" customFormat="1" hidden="1" x14ac:dyDescent="0.2"/>
    <row r="87" spans="1:10" s="87" customFormat="1" hidden="1" x14ac:dyDescent="0.2"/>
    <row r="88" spans="1:10" s="87" customFormat="1" hidden="1" x14ac:dyDescent="0.2"/>
    <row r="89" spans="1:10" s="87" customFormat="1" hidden="1" x14ac:dyDescent="0.2"/>
    <row r="90" spans="1:10" s="87" customFormat="1" hidden="1" x14ac:dyDescent="0.2"/>
    <row r="91" spans="1:10" s="87" customFormat="1" hidden="1" x14ac:dyDescent="0.2"/>
    <row r="92" spans="1:10" hidden="1" x14ac:dyDescent="0.2">
      <c r="A92" s="87"/>
      <c r="J92" s="87"/>
    </row>
    <row r="93" spans="1:10" hidden="1" x14ac:dyDescent="0.2">
      <c r="A93" s="87"/>
      <c r="J93" s="87"/>
    </row>
    <row r="94" spans="1:10" hidden="1" x14ac:dyDescent="0.2">
      <c r="A94" s="87"/>
      <c r="J94" s="87"/>
    </row>
    <row r="95" spans="1:10" hidden="1" x14ac:dyDescent="0.2">
      <c r="A95" s="87"/>
      <c r="J95" s="87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72" orientation="portrait" r:id="rId1"/>
      <headerFooter alignWithMargins="0"/>
    </customSheetView>
  </customSheetViews>
  <mergeCells count="70">
    <mergeCell ref="B4:I4"/>
    <mergeCell ref="B8:C8"/>
    <mergeCell ref="E7:F7"/>
    <mergeCell ref="E8:F8"/>
    <mergeCell ref="H7:I7"/>
    <mergeCell ref="H8:I8"/>
    <mergeCell ref="B5:I5"/>
    <mergeCell ref="B7:C7"/>
    <mergeCell ref="F64:I64"/>
    <mergeCell ref="F66:I66"/>
    <mergeCell ref="B12:C12"/>
    <mergeCell ref="E12:I12"/>
    <mergeCell ref="B13:C13"/>
    <mergeCell ref="E14:I14"/>
    <mergeCell ref="B14:C14"/>
    <mergeCell ref="E13:I13"/>
    <mergeCell ref="B9:C9"/>
    <mergeCell ref="B10:C10"/>
    <mergeCell ref="E9:F9"/>
    <mergeCell ref="E10:F10"/>
    <mergeCell ref="H9:I9"/>
    <mergeCell ref="H10:I10"/>
    <mergeCell ref="E11:I11"/>
    <mergeCell ref="B11:C11"/>
    <mergeCell ref="B57:C57"/>
    <mergeCell ref="B58:C58"/>
    <mergeCell ref="B66:C66"/>
    <mergeCell ref="H19:I19"/>
    <mergeCell ref="B16:I16"/>
    <mergeCell ref="E19:F19"/>
    <mergeCell ref="C19:D19"/>
    <mergeCell ref="B21:C21"/>
    <mergeCell ref="E31:F31"/>
    <mergeCell ref="F21:G21"/>
    <mergeCell ref="B20:C20"/>
    <mergeCell ref="H24:I24"/>
    <mergeCell ref="H39:I39"/>
    <mergeCell ref="F63:I63"/>
    <mergeCell ref="B67:C67"/>
    <mergeCell ref="E24:F24"/>
    <mergeCell ref="E36:F36"/>
    <mergeCell ref="C36:D36"/>
    <mergeCell ref="F34:G34"/>
    <mergeCell ref="B50:I50"/>
    <mergeCell ref="F67:I67"/>
    <mergeCell ref="F60:I60"/>
    <mergeCell ref="F61:I61"/>
    <mergeCell ref="B60:C60"/>
    <mergeCell ref="B61:C61"/>
    <mergeCell ref="B63:C63"/>
    <mergeCell ref="B64:C64"/>
    <mergeCell ref="B51:I51"/>
    <mergeCell ref="C24:D24"/>
    <mergeCell ref="C31:D31"/>
    <mergeCell ref="G76:H76"/>
    <mergeCell ref="G75:H75"/>
    <mergeCell ref="G73:H73"/>
    <mergeCell ref="D39:E39"/>
    <mergeCell ref="F37:G37"/>
    <mergeCell ref="B47:I47"/>
    <mergeCell ref="B45:I45"/>
    <mergeCell ref="B48:I48"/>
    <mergeCell ref="B49:I49"/>
    <mergeCell ref="F57:I57"/>
    <mergeCell ref="B52:I52"/>
    <mergeCell ref="B53:I53"/>
    <mergeCell ref="G74:H74"/>
    <mergeCell ref="F58:I58"/>
    <mergeCell ref="D54:F54"/>
    <mergeCell ref="D55:F55"/>
  </mergeCells>
  <phoneticPr fontId="16" type="noConversion"/>
  <dataValidations count="1">
    <dataValidation type="textLength" operator="equal" allowBlank="1" showInputMessage="1" showErrorMessage="1" error="ANOTAR A 18 POSICIONES EL C.U.R.P. DEL EVALUADOR CON MAYUSCULAS." sqref="D74" xr:uid="{00000000-0002-0000-0700-000000000000}">
      <formula1>18</formula1>
    </dataValidation>
  </dataValidations>
  <printOptions horizontalCentered="1"/>
  <pageMargins left="0.25" right="0.25" top="0.39370078740157483" bottom="0.35433070866141736" header="0.31496062992125984" footer="0.35433070866141736"/>
  <pageSetup scale="49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tabColor rgb="FFFFFF00"/>
  </sheetPr>
  <dimension ref="A1:AW267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4" style="345" bestFit="1" customWidth="1"/>
    <col min="2" max="2" width="7.28515625" style="345" hidden="1" customWidth="1"/>
    <col min="3" max="3" width="3.140625" style="345" hidden="1" customWidth="1"/>
    <col min="4" max="4" width="9.85546875" style="345" hidden="1" customWidth="1"/>
    <col min="5" max="5" width="5.42578125" style="345" hidden="1" customWidth="1"/>
    <col min="6" max="6" width="6" style="345" hidden="1" customWidth="1"/>
    <col min="7" max="7" width="23.42578125" style="345" hidden="1" customWidth="1"/>
    <col min="8" max="10" width="13.28515625" style="345" hidden="1" customWidth="1"/>
    <col min="11" max="12" width="29.42578125" style="345" hidden="1" customWidth="1"/>
    <col min="13" max="13" width="13.28515625" style="345" hidden="1" customWidth="1"/>
    <col min="14" max="14" width="13" style="345" hidden="1" customWidth="1"/>
    <col min="15" max="15" width="3.140625" style="345" hidden="1" customWidth="1"/>
    <col min="16" max="16" width="29.42578125" style="345" hidden="1" customWidth="1"/>
    <col min="17" max="17" width="16.7109375" style="345" hidden="1" customWidth="1"/>
    <col min="18" max="18" width="7.85546875" style="345" hidden="1" customWidth="1"/>
    <col min="19" max="19" width="7" style="345" hidden="1" customWidth="1"/>
    <col min="20" max="20" width="3.140625" style="334" hidden="1" customWidth="1"/>
    <col min="21" max="21" width="29.42578125" style="345" hidden="1" customWidth="1"/>
    <col min="22" max="22" width="16.7109375" style="345" hidden="1" customWidth="1"/>
    <col min="23" max="23" width="13.28515625" style="345" hidden="1" customWidth="1"/>
    <col min="24" max="24" width="20.140625" style="345" hidden="1" customWidth="1"/>
    <col min="25" max="25" width="25.5703125" style="345" hidden="1" customWidth="1"/>
    <col min="26" max="26" width="25.85546875" style="345" hidden="1" customWidth="1"/>
    <col min="27" max="27" width="15.7109375" style="345" hidden="1" customWidth="1"/>
    <col min="28" max="28" width="13.140625" style="345" hidden="1" customWidth="1"/>
    <col min="29" max="29" width="21.42578125" style="345" hidden="1" customWidth="1"/>
    <col min="30" max="30" width="51.7109375" style="345" hidden="1" customWidth="1"/>
    <col min="31" max="31" width="40.140625" style="345" hidden="1" customWidth="1"/>
    <col min="32" max="33" width="13.28515625" style="345" hidden="1" customWidth="1"/>
    <col min="34" max="34" width="15" style="345" hidden="1" customWidth="1"/>
    <col min="35" max="35" width="29.140625" style="345" hidden="1" customWidth="1"/>
    <col min="36" max="36" width="8.85546875" style="345" hidden="1" customWidth="1"/>
    <col min="37" max="37" width="20.28515625" style="345" hidden="1" customWidth="1"/>
    <col min="38" max="38" width="24.28515625" style="345" hidden="1" customWidth="1"/>
    <col min="39" max="39" width="25.42578125" style="345" hidden="1" customWidth="1"/>
    <col min="40" max="40" width="10.140625" style="345" hidden="1" customWidth="1"/>
    <col min="41" max="41" width="20.28515625" style="345" hidden="1" customWidth="1"/>
    <col min="42" max="42" width="19.7109375" style="345" hidden="1" customWidth="1"/>
    <col min="43" max="43" width="13.140625" style="345" hidden="1" customWidth="1"/>
    <col min="44" max="44" width="3.7109375" style="345" hidden="1" customWidth="1"/>
    <col min="45" max="45" width="13.28515625" style="345" hidden="1" customWidth="1"/>
    <col min="46" max="46" width="19.7109375" style="345" hidden="1" customWidth="1"/>
    <col min="47" max="48" width="13.28515625" style="345" hidden="1" customWidth="1"/>
    <col min="49" max="49" width="19.5703125" style="345" hidden="1" customWidth="1"/>
    <col min="50" max="16384" width="0" style="345" hidden="1"/>
  </cols>
  <sheetData>
    <row r="1" spans="1:49" ht="15" x14ac:dyDescent="0.2">
      <c r="A1" s="330" t="s">
        <v>8</v>
      </c>
      <c r="B1" s="331"/>
      <c r="C1" s="790">
        <v>1</v>
      </c>
      <c r="D1" s="790"/>
      <c r="E1" s="332">
        <v>0</v>
      </c>
      <c r="F1" s="332">
        <v>0.9</v>
      </c>
      <c r="G1" s="333" t="s">
        <v>265</v>
      </c>
      <c r="H1" s="334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35">
        <f>IF(J1=0,0,K2/J3)</f>
        <v>0</v>
      </c>
      <c r="J1" s="334">
        <f>COUNTIF(H1,"&gt;=1")</f>
        <v>0</v>
      </c>
      <c r="K1" s="330" t="s">
        <v>21</v>
      </c>
      <c r="L1" s="336">
        <f>IF(J1=1,LOOKUP(H1,$C$1:$D$6))*I1/100</f>
        <v>0</v>
      </c>
      <c r="M1" s="334" t="str">
        <f>IF('fact efi-AUTO'!H15="X",4,IF('fact efi-AUTO'!I15="X",3,IF('fact efi-AUTO'!J15="X",2,IF('fact efi-AUTO'!K15="X",1,"   " ))))</f>
        <v xml:space="preserve">   </v>
      </c>
      <c r="N1" s="335">
        <f>IF(O1=0,0,P2/O3)</f>
        <v>0</v>
      </c>
      <c r="O1" s="334">
        <f>COUNTIF(M1,"&gt;=1")</f>
        <v>0</v>
      </c>
      <c r="P1" s="330" t="s">
        <v>21</v>
      </c>
      <c r="Q1" s="335">
        <f>IF(O1=1,LOOKUP(M1,C1:D6))*N1/100</f>
        <v>0</v>
      </c>
      <c r="R1" s="334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35">
        <f>IF(T1=0,0,U2/T3)</f>
        <v>0</v>
      </c>
      <c r="T1" s="334">
        <f>COUNTIF(R1,"&gt;=1")</f>
        <v>0</v>
      </c>
      <c r="U1" s="330" t="s">
        <v>21</v>
      </c>
      <c r="V1" s="335">
        <f>IF(T1=1,LOOKUP(R1,C1:D6))*S1/100</f>
        <v>0</v>
      </c>
      <c r="W1" s="334"/>
      <c r="X1" s="335"/>
      <c r="Y1" s="334"/>
      <c r="Z1" s="337"/>
      <c r="AA1" s="335"/>
      <c r="AB1" s="338" t="str">
        <f>IF(MDI!G19="X",4,IF(MDI!H19="X",3,IF(MDI!I19="X",2,IF(MDI!J19="X",1,IF(MDI!K19="X",0,"   ")))))</f>
        <v xml:space="preserve">   </v>
      </c>
      <c r="AC1" s="338">
        <f>COUNTIF(AB1,"&gt;=1")</f>
        <v>0</v>
      </c>
      <c r="AD1" s="339">
        <f>IF(AB1=0,"0",MDI!F19/100)</f>
        <v>0</v>
      </c>
      <c r="AE1" s="340">
        <f>IF(AB1=0,"0",IF(AC1=1,LOOKUP(AB1,$C$2:$D$6))*AD1)</f>
        <v>0</v>
      </c>
      <c r="AF1" s="341"/>
      <c r="AG1" s="341"/>
      <c r="AH1" s="341"/>
      <c r="AI1" s="341"/>
      <c r="AJ1" s="334" t="s">
        <v>109</v>
      </c>
      <c r="AK1" s="794" t="s">
        <v>65</v>
      </c>
      <c r="AL1" s="794"/>
      <c r="AM1" s="794"/>
      <c r="AN1" s="794"/>
      <c r="AO1" s="794"/>
      <c r="AP1" s="342">
        <f>SUM(AO3)</f>
        <v>0</v>
      </c>
      <c r="AQ1" s="341"/>
      <c r="AR1" s="343">
        <v>1</v>
      </c>
      <c r="AS1" s="344" t="str">
        <f>IF('APOR.DEST.'!H26="X",0.231,IF('APOR.DEST.'!I26="X",0.154,IF('APOR.DEST.'!J26="X",0.077,"   ")))</f>
        <v xml:space="preserve">   </v>
      </c>
      <c r="AU1" s="334">
        <v>1</v>
      </c>
      <c r="AV1" s="335" t="str">
        <f>IF('ACT.EXT.'!H21="X", 0.67,IF('ACT.EXT.'!I21="X", 0.5, IF('ACT.EXT.'!J21="X",0.34,"   ")))</f>
        <v xml:space="preserve">   </v>
      </c>
    </row>
    <row r="2" spans="1:49" ht="15.75" hidden="1" x14ac:dyDescent="0.2">
      <c r="A2" s="346" t="s">
        <v>7</v>
      </c>
      <c r="B2" s="347">
        <v>30</v>
      </c>
      <c r="C2" s="334">
        <v>0</v>
      </c>
      <c r="D2" s="346" t="s">
        <v>14</v>
      </c>
      <c r="E2" s="332">
        <v>1</v>
      </c>
      <c r="F2" s="332">
        <v>59.9</v>
      </c>
      <c r="G2" s="333" t="s">
        <v>266</v>
      </c>
      <c r="H2" s="334"/>
      <c r="I2" s="334"/>
      <c r="J2" s="334"/>
      <c r="K2" s="334">
        <v>20</v>
      </c>
      <c r="L2" s="335"/>
      <c r="M2" s="790"/>
      <c r="N2" s="790"/>
      <c r="O2" s="334"/>
      <c r="P2" s="334">
        <v>20</v>
      </c>
      <c r="Q2" s="335"/>
      <c r="R2" s="334"/>
      <c r="S2" s="335"/>
      <c r="U2" s="348">
        <v>20</v>
      </c>
      <c r="V2" s="335"/>
      <c r="W2" s="334"/>
      <c r="X2" s="335"/>
      <c r="Y2" s="334"/>
      <c r="Z2" s="330"/>
      <c r="AA2" s="335"/>
      <c r="AB2" s="338" t="str">
        <f>IF(MDI!G23="X",4,IF(MDI!H23="X",3,IF(MDI!I23="X",2,IF(MDI!J23="X",1,IF(MDI!K23="X",0,"   " )))))</f>
        <v xml:space="preserve">   </v>
      </c>
      <c r="AC2" s="338">
        <f>COUNTIF(AB2,"&gt;=1")</f>
        <v>0</v>
      </c>
      <c r="AD2" s="339">
        <f>IF(AB2=0,"0",MDI!F23/100)</f>
        <v>0</v>
      </c>
      <c r="AE2" s="340">
        <f>IF(AB2=0,"0",IF(AC2=1,LOOKUP(AB2,$C$2:$D$6))*AD2)</f>
        <v>0</v>
      </c>
      <c r="AF2" s="341"/>
      <c r="AG2" s="341"/>
      <c r="AH2" s="341"/>
      <c r="AI2" s="341"/>
      <c r="AJ2" s="349">
        <f>SUM(AJ11,AJ8,AJ5,AJ4,AJ3)</f>
        <v>30</v>
      </c>
      <c r="AK2" s="794" t="s">
        <v>108</v>
      </c>
      <c r="AL2" s="794"/>
      <c r="AM2" s="794"/>
      <c r="AN2" s="794"/>
      <c r="AO2" s="343"/>
      <c r="AP2" s="342">
        <f>AP1/AJ2*100</f>
        <v>0</v>
      </c>
      <c r="AQ2" s="341"/>
      <c r="AR2" s="343">
        <v>2</v>
      </c>
      <c r="AS2" s="344" t="str">
        <f>IF('APOR.DEST.'!H27="X",0.231,IF('APOR.DEST.'!I27="X",0.154,IF('APOR.DEST.'!J27="X",0.077,"   ")))</f>
        <v xml:space="preserve">   </v>
      </c>
      <c r="AU2" s="334">
        <v>2</v>
      </c>
      <c r="AV2" s="335" t="str">
        <f>IF('ACT.EXT.'!H22="X", 0.67,IF('ACT.EXT.'!I22="X", 0.5, IF('ACT.EXT.'!J22="X",0.33,"   ")))</f>
        <v xml:space="preserve">   </v>
      </c>
    </row>
    <row r="3" spans="1:49" ht="12.75" hidden="1" customHeight="1" x14ac:dyDescent="0.2">
      <c r="A3" s="346" t="s">
        <v>9</v>
      </c>
      <c r="B3" s="347">
        <v>67.45</v>
      </c>
      <c r="C3" s="350">
        <v>1</v>
      </c>
      <c r="D3" s="351">
        <v>30</v>
      </c>
      <c r="E3" s="332">
        <v>60</v>
      </c>
      <c r="F3" s="332">
        <v>69.900000000000006</v>
      </c>
      <c r="G3" s="333" t="s">
        <v>267</v>
      </c>
      <c r="H3" s="334"/>
      <c r="I3" s="334"/>
      <c r="J3" s="330">
        <f>SUM(J1)</f>
        <v>0</v>
      </c>
      <c r="K3" s="352" t="s">
        <v>0</v>
      </c>
      <c r="L3" s="353" t="str">
        <f>IF(J3&gt;0,SUM(L1),"Verifica la evaluación")</f>
        <v>Verifica la evaluación</v>
      </c>
      <c r="M3" s="790"/>
      <c r="N3" s="790"/>
      <c r="O3" s="330">
        <f>SUM(O1:O2)</f>
        <v>0</v>
      </c>
      <c r="P3" s="352" t="s">
        <v>0</v>
      </c>
      <c r="Q3" s="354" t="str">
        <f>IF(O3&gt;0,SUM(Q1),"Verifica la evaluación")</f>
        <v>Verifica la evaluación</v>
      </c>
      <c r="R3" s="334"/>
      <c r="S3" s="335"/>
      <c r="T3" s="330">
        <f>SUM(T1)</f>
        <v>0</v>
      </c>
      <c r="U3" s="352" t="s">
        <v>0</v>
      </c>
      <c r="V3" s="355" t="str">
        <f>IF(T3&gt;0,SUM(V1),"Verifica la evaluación")</f>
        <v>Verifica la evaluación</v>
      </c>
      <c r="W3" s="334"/>
      <c r="X3" s="335"/>
      <c r="Y3" s="334"/>
      <c r="Z3" s="330"/>
      <c r="AA3" s="335"/>
      <c r="AB3" s="338" t="str">
        <f>IF(MDI!G27="X",4,IF(MDI!H27="X",3,IF(MDI!I27="X",2,IF(MDI!J27="X",1,IF(MDI!K27="X",0,"   " )))))</f>
        <v xml:space="preserve">   </v>
      </c>
      <c r="AC3" s="338">
        <f t="shared" ref="AC3:AC4" si="0">COUNTIF(AB3,"&gt;=1")</f>
        <v>0</v>
      </c>
      <c r="AD3" s="339">
        <f>IF(AB3=0,"0",MDI!F27/100)</f>
        <v>0</v>
      </c>
      <c r="AE3" s="340">
        <f t="shared" ref="AE3:AE4" si="1">IF(AB3=0,"0",IF(AC3=1,LOOKUP(AB3,$C$2:$D$6))*AD3)</f>
        <v>0</v>
      </c>
      <c r="AF3" s="341"/>
      <c r="AG3" s="341"/>
      <c r="AH3" s="341"/>
      <c r="AI3" s="341"/>
      <c r="AJ3" s="335">
        <v>7.5</v>
      </c>
      <c r="AK3" s="356" t="s">
        <v>25</v>
      </c>
      <c r="AL3" s="357">
        <f>Q19</f>
        <v>0</v>
      </c>
      <c r="AM3" s="357" t="str">
        <f>Q20</f>
        <v>Aplica la Evaluación</v>
      </c>
      <c r="AN3" s="358">
        <f>AL3*AJ3/100</f>
        <v>0</v>
      </c>
      <c r="AO3" s="359">
        <f>SUM(AN3:AN5)</f>
        <v>0</v>
      </c>
      <c r="AP3" s="788" t="str">
        <f>VLOOKUP(AP2,E1:G5,3)</f>
        <v>Aplica la Evaluación</v>
      </c>
      <c r="AQ3" s="341"/>
      <c r="AR3" s="343">
        <v>3</v>
      </c>
      <c r="AS3" s="344" t="str">
        <f>IF('APOR.DEST.'!H28="X",0.231,IF('APOR.DEST.'!I28="X",0.154,IF('APOR.DEST.'!J28="X",0.077,"   ")))</f>
        <v xml:space="preserve">   </v>
      </c>
      <c r="AU3" s="334">
        <v>3</v>
      </c>
      <c r="AV3" s="335" t="str">
        <f>IF('ACT.EXT.'!H23="X", 0.66,IF('ACT.EXT.'!I23="X", 0.5, IF('ACT.EXT.'!J23="X",0.33,"   ")))</f>
        <v xml:space="preserve">   </v>
      </c>
    </row>
    <row r="4" spans="1:49" hidden="1" x14ac:dyDescent="0.2">
      <c r="A4" s="346" t="s">
        <v>10</v>
      </c>
      <c r="B4" s="347">
        <v>82.5</v>
      </c>
      <c r="C4" s="334">
        <v>2</v>
      </c>
      <c r="D4" s="335">
        <v>65</v>
      </c>
      <c r="E4" s="332">
        <v>70</v>
      </c>
      <c r="F4" s="332">
        <v>89.9</v>
      </c>
      <c r="G4" s="333" t="s">
        <v>13</v>
      </c>
      <c r="H4" s="334" t="str">
        <f>IF('fact efi-SUPERIOR'!G18="X",4,IF('fact efi-SUPERIOR'!H18="X",3,IF('fact efi-SUPERIOR'!I18="X",2,IF('fact efi-SUPERIOR'!J18="X",1,IF('fact efi-SUPERIOR'!K18="X","No Aplica","   " )))))</f>
        <v xml:space="preserve">   </v>
      </c>
      <c r="I4" s="335">
        <f>IF(J4=0,0,K6/J7)</f>
        <v>0</v>
      </c>
      <c r="J4" s="334">
        <f>COUNTIF(H4,"&gt;=1")</f>
        <v>0</v>
      </c>
      <c r="L4" s="335">
        <f>IF(J4=1,LOOKUP(H4,C1:D6))*I4/100</f>
        <v>0</v>
      </c>
      <c r="M4" s="334" t="str">
        <f>IF('fact efi-AUTO'!H18="X",4,IF('fact efi-AUTO'!I18="X",3,IF('fact efi-AUTO'!J18="X",2,IF('fact efi-AUTO'!K18="X",1,"   " ))))</f>
        <v xml:space="preserve">   </v>
      </c>
      <c r="N4" s="335">
        <f>IF(O4=0,0,P6/O7)</f>
        <v>0</v>
      </c>
      <c r="O4" s="334">
        <f>COUNTIF(M4,"&gt;=1")</f>
        <v>0</v>
      </c>
      <c r="Q4" s="335">
        <f>IF(O4=1,LOOKUP(M4,C1:D6))*N4/100</f>
        <v>0</v>
      </c>
      <c r="R4" s="334" t="str">
        <f>IF('fact efi-3°EVALUADOR'!G18="X",4,IF('fact efi-3°EVALUADOR'!H18="X",3,IF('fact efi-3°EVALUADOR'!I18="X",2,IF('fact efi-3°EVALUADOR'!J18="X",1,IF('fact efi-3°EVALUADOR'!K18="X","No Aplica","   " )))))</f>
        <v xml:space="preserve">   </v>
      </c>
      <c r="S4" s="335">
        <f>IF(T4=0,0,U6/T7)</f>
        <v>0</v>
      </c>
      <c r="T4" s="334">
        <f>COUNTIF(R4,"&gt;=1")</f>
        <v>0</v>
      </c>
      <c r="V4" s="335">
        <f>IF(T4=1,LOOKUP(R4,C1:D6))*S4/100</f>
        <v>0</v>
      </c>
      <c r="W4" s="334"/>
      <c r="X4" s="335"/>
      <c r="Y4" s="334"/>
      <c r="Z4" s="330"/>
      <c r="AA4" s="360"/>
      <c r="AB4" s="338" t="str">
        <f>IF(MDI!G31="X",4,IF(MDI!H31="X",3,IF(MDI!I31="X",2,IF(MDI!J31="X",1,IF(MDI!K31="X",0,"   " )))))</f>
        <v xml:space="preserve">   </v>
      </c>
      <c r="AC4" s="338">
        <f t="shared" si="0"/>
        <v>0</v>
      </c>
      <c r="AD4" s="339">
        <f>IF(AB4=0,"0",MDI!F31/100)</f>
        <v>0</v>
      </c>
      <c r="AE4" s="340">
        <f t="shared" si="1"/>
        <v>0</v>
      </c>
      <c r="AF4" s="341"/>
      <c r="AG4" s="341"/>
      <c r="AH4" s="341"/>
      <c r="AI4" s="341"/>
      <c r="AJ4" s="335">
        <v>15</v>
      </c>
      <c r="AK4" s="356" t="s">
        <v>63</v>
      </c>
      <c r="AL4" s="357">
        <f>L19</f>
        <v>0</v>
      </c>
      <c r="AM4" s="343" t="str">
        <f>L20</f>
        <v>Aplica la Evaluación</v>
      </c>
      <c r="AN4" s="358">
        <f>AL4*AJ4/100</f>
        <v>0</v>
      </c>
      <c r="AO4" s="359">
        <f>AO3/AJ6*100</f>
        <v>0</v>
      </c>
      <c r="AP4" s="788"/>
      <c r="AQ4" s="341"/>
      <c r="AR4" s="343">
        <v>4</v>
      </c>
      <c r="AS4" s="344" t="str">
        <f>IF('APOR.DEST.'!H29="X",0.231,IF('APOR.DEST.'!I29="X",0.154,IF('APOR.DEST.'!J29="X",0.077,"   ")))</f>
        <v xml:space="preserve">   </v>
      </c>
      <c r="AU4" s="790" t="s">
        <v>100</v>
      </c>
      <c r="AV4" s="790"/>
      <c r="AW4" s="342" t="str">
        <f>IF(AE10="Verifique la suma en la ponderación","Verifica el 3° requisito",IF(AE10&gt;70,SUM(AV1:AV3),"Verifica el 3° requisito"))</f>
        <v>Verifica el 3° requisito</v>
      </c>
    </row>
    <row r="5" spans="1:49" hidden="1" x14ac:dyDescent="0.2">
      <c r="A5" s="346" t="s">
        <v>11</v>
      </c>
      <c r="B5" s="347">
        <v>100</v>
      </c>
      <c r="C5" s="334">
        <v>3</v>
      </c>
      <c r="D5" s="335">
        <v>80</v>
      </c>
      <c r="E5" s="332">
        <v>90</v>
      </c>
      <c r="F5" s="332">
        <v>100</v>
      </c>
      <c r="G5" s="333" t="s">
        <v>268</v>
      </c>
      <c r="H5" s="334" t="str">
        <f>IF('fact efi-SUPERIOR'!G19="X",4,IF('fact efi-SUPERIOR'!H19="X",3,IF('fact efi-SUPERIOR'!I19="X",2,IF('fact efi-SUPERIOR'!J19="X",1,IF('fact efi-SUPERIOR'!K19="X","No Aplica","   " )))))</f>
        <v xml:space="preserve">   </v>
      </c>
      <c r="I5" s="335">
        <f>IF(J5=0,0,K6/J7)</f>
        <v>0</v>
      </c>
      <c r="J5" s="334">
        <f>COUNTIF(H5,"&gt;=1")</f>
        <v>0</v>
      </c>
      <c r="L5" s="335">
        <f>IF(J5=1,LOOKUP(H5,C1:D6))*I5/100</f>
        <v>0</v>
      </c>
      <c r="M5" s="334" t="str">
        <f>IF('fact efi-AUTO'!H19="X",4,IF('fact efi-AUTO'!I19="X",3,IF('fact efi-AUTO'!J19="X",2,IF('fact efi-AUTO'!K19="X",1,"   " ))))</f>
        <v xml:space="preserve">   </v>
      </c>
      <c r="N5" s="335">
        <f>IF(O5=0,0,P6/O7)</f>
        <v>0</v>
      </c>
      <c r="O5" s="334">
        <f>COUNTIF(M5,"&gt;=1")</f>
        <v>0</v>
      </c>
      <c r="P5" s="334"/>
      <c r="Q5" s="335">
        <f>IF(O5=1,LOOKUP(M5,C2:D7))*N5/100</f>
        <v>0</v>
      </c>
      <c r="R5" s="334" t="str">
        <f>IF('fact efi-3°EVALUADOR'!G19="X",4,IF('fact efi-3°EVALUADOR'!H19="X",3,IF('fact efi-3°EVALUADOR'!I19="X",2,IF('fact efi-3°EVALUADOR'!J19="X",1,IF('fact efi-3°EVALUADOR'!K19="X","No Aplica","   " )))))</f>
        <v xml:space="preserve">   </v>
      </c>
      <c r="S5" s="335">
        <f>IF(T5=0,0,U6/T7)</f>
        <v>0</v>
      </c>
      <c r="T5" s="334">
        <f>COUNTIF(R5,"&gt;=1")</f>
        <v>0</v>
      </c>
      <c r="V5" s="335">
        <f>IF(T5=1,LOOKUP(R5,C2:D7))*S5/100</f>
        <v>0</v>
      </c>
      <c r="W5" s="334"/>
      <c r="X5" s="334"/>
      <c r="Y5" s="334"/>
      <c r="Z5" s="343"/>
      <c r="AA5" s="335"/>
      <c r="AB5" s="338" t="str">
        <f>IF(MDI!G35="X",4,IF(MDI!H35="X",3,IF(MDI!I35="X",2,IF(MDI!J35="X",1,IF(MDI!K35="X",0,"   " )))))</f>
        <v xml:space="preserve">   </v>
      </c>
      <c r="AC5" s="338">
        <f>COUNTIF(AB5,"&gt;=1")</f>
        <v>0</v>
      </c>
      <c r="AD5" s="339">
        <f>IF(AB5=0,"0",MDI!F35/100)</f>
        <v>0</v>
      </c>
      <c r="AE5" s="340">
        <f>IF(AB5=0,"0",IF(AC5=1,LOOKUP(AB5,$C$2:$D$6))*AD5)</f>
        <v>0</v>
      </c>
      <c r="AF5" s="341"/>
      <c r="AG5" s="341"/>
      <c r="AH5" s="341"/>
      <c r="AI5" s="341"/>
      <c r="AJ5" s="335">
        <v>7.5</v>
      </c>
      <c r="AK5" s="356" t="s">
        <v>64</v>
      </c>
      <c r="AL5" s="357">
        <f>V19</f>
        <v>0</v>
      </c>
      <c r="AM5" s="357" t="str">
        <f>V20</f>
        <v>Aplica la Evaluación</v>
      </c>
      <c r="AN5" s="358">
        <f>AL5*AJ5/100</f>
        <v>0</v>
      </c>
      <c r="AO5" s="795" t="str">
        <f>VLOOKUP(AO4,E1:G5,3)</f>
        <v>Aplica la Evaluación</v>
      </c>
      <c r="AP5" s="788"/>
      <c r="AQ5" s="341"/>
      <c r="AR5" s="343">
        <v>5</v>
      </c>
      <c r="AS5" s="344" t="str">
        <f>IF('APOR.DEST.'!H30="X",0.231,IF('APOR.DEST.'!I30="X",0.154,IF('APOR.DEST.'!J30="X",0.077,"   ")))</f>
        <v xml:space="preserve">   </v>
      </c>
      <c r="AU5" s="361"/>
      <c r="AV5" s="792" t="s">
        <v>102</v>
      </c>
      <c r="AW5" s="792"/>
    </row>
    <row r="6" spans="1:49" hidden="1" x14ac:dyDescent="0.2">
      <c r="A6" s="331" t="s">
        <v>12</v>
      </c>
      <c r="B6" s="331"/>
      <c r="C6" s="330">
        <v>4</v>
      </c>
      <c r="D6" s="351">
        <v>100</v>
      </c>
      <c r="H6" s="334" t="str">
        <f>IF('fact efi-SUPERIOR'!G20="X",4,IF('fact efi-SUPERIOR'!H20="X",3,IF('fact efi-SUPERIOR'!I20="X",2,IF('fact efi-SUPERIOR'!J20="X",1,IF('fact efi-SUPERIOR'!K20="X","No Aplica","   " )))))</f>
        <v xml:space="preserve">   </v>
      </c>
      <c r="I6" s="335">
        <f>IF(J6=0,0,K6/J7)</f>
        <v>0</v>
      </c>
      <c r="J6" s="334">
        <f>COUNTIF(H6,"&gt;=1")</f>
        <v>0</v>
      </c>
      <c r="K6" s="334">
        <v>20</v>
      </c>
      <c r="L6" s="335">
        <f>IF(J6=1,LOOKUP(H6,C1:D6))*I6/100</f>
        <v>0</v>
      </c>
      <c r="M6" s="334" t="str">
        <f>IF('fact efi-AUTO'!H20="X",4,IF('fact efi-AUTO'!I20="X",3,IF('fact efi-AUTO'!J20="X",2,IF('fact efi-AUTO'!K20="X",1,"   " ))))</f>
        <v xml:space="preserve">   </v>
      </c>
      <c r="N6" s="335">
        <f>IF(O6=0,0,P6/O7)</f>
        <v>0</v>
      </c>
      <c r="O6" s="334">
        <f>COUNTIF(M6,"&gt;=1")</f>
        <v>0</v>
      </c>
      <c r="P6" s="334">
        <v>20</v>
      </c>
      <c r="Q6" s="335">
        <f>IF(O6=1,LOOKUP(M6,C3:D8))*N6/100</f>
        <v>0</v>
      </c>
      <c r="R6" s="334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6" s="335">
        <f>IF(T6=0,0,U6/T7)</f>
        <v>0</v>
      </c>
      <c r="T6" s="334">
        <f>COUNTIF(R6,"&gt;=1")</f>
        <v>0</v>
      </c>
      <c r="U6" s="335">
        <v>20</v>
      </c>
      <c r="V6" s="335">
        <f>IF(T6=1,LOOKUP(R6,C3:D8))*S6/100</f>
        <v>0</v>
      </c>
      <c r="Y6" s="330"/>
      <c r="Z6" s="362"/>
      <c r="AA6" s="363"/>
      <c r="AB6" s="338" t="str">
        <f>IF(MDI!G39="X",4,IF(MDI!H39="X",3,IF(MDI!I39="X",2,IF(MDI!J39="X",1,IF(MDI!K39="X",0,"   " )))))</f>
        <v xml:space="preserve">   </v>
      </c>
      <c r="AC6" s="338">
        <f>COUNTIF(AB6,"&gt;=1")</f>
        <v>0</v>
      </c>
      <c r="AD6" s="339">
        <f>IF(AB6=0,"0",MDI!F39/100)</f>
        <v>0</v>
      </c>
      <c r="AE6" s="340">
        <f>IF(AB6=0,"0",IF(AC6=1,LOOKUP(AB6,$C$2:$D$6))*AD6)</f>
        <v>0</v>
      </c>
      <c r="AF6" s="341"/>
      <c r="AG6" s="341"/>
      <c r="AH6" s="341"/>
      <c r="AI6" s="341"/>
      <c r="AJ6" s="364">
        <f>SUM(AJ3:AJ5)</f>
        <v>30</v>
      </c>
      <c r="AK6" s="343"/>
      <c r="AL6" s="343"/>
      <c r="AM6" s="343"/>
      <c r="AN6" s="343"/>
      <c r="AO6" s="792"/>
      <c r="AP6" s="788"/>
      <c r="AQ6" s="341"/>
      <c r="AR6" s="343">
        <v>6</v>
      </c>
      <c r="AS6" s="344" t="str">
        <f>IF('APOR.DEST.'!H31="X",0.231,IF('APOR.DEST.'!I31="X",0.154,IF('APOR.DEST.'!J31="X",0.077,"   ")))</f>
        <v xml:space="preserve">   </v>
      </c>
      <c r="AV6" s="792"/>
      <c r="AW6" s="792"/>
    </row>
    <row r="7" spans="1:49" ht="15" hidden="1" customHeight="1" x14ac:dyDescent="0.25">
      <c r="H7" s="790"/>
      <c r="I7" s="790"/>
      <c r="J7" s="330">
        <f>SUM(J4:J6)</f>
        <v>0</v>
      </c>
      <c r="K7" s="365" t="s">
        <v>18</v>
      </c>
      <c r="L7" s="353" t="str">
        <f>IF(J7&gt;0,SUM(L4:L6),"Verifica la evaluación")</f>
        <v>Verifica la evaluación</v>
      </c>
      <c r="M7" s="790"/>
      <c r="N7" s="790"/>
      <c r="O7" s="330">
        <f>SUM(O4:O6)</f>
        <v>0</v>
      </c>
      <c r="P7" s="365" t="s">
        <v>18</v>
      </c>
      <c r="Q7" s="353" t="str">
        <f>IF(O7&gt;0,SUM(Q4:Q6),"Verifica la evaluación")</f>
        <v>Verifica la evaluación</v>
      </c>
      <c r="S7" s="334"/>
      <c r="T7" s="330">
        <f>SUM(T4:T6)</f>
        <v>0</v>
      </c>
      <c r="U7" s="365" t="s">
        <v>18</v>
      </c>
      <c r="V7" s="366" t="str">
        <f>IF(T7&gt;0,SUM(V4:V6),"Verifica la evaluación")</f>
        <v>Verifica la evaluación</v>
      </c>
      <c r="Y7" s="330"/>
      <c r="Z7" s="362"/>
      <c r="AA7" s="363"/>
      <c r="AB7" s="338" t="str">
        <f>IF(MDI!G43="X",4,IF(MDI!H43="X",3,IF(MDI!I43="X",2,IF(MDI!J43="X",1,IF(MDI!K43="X",0,"   ")))))</f>
        <v xml:space="preserve">   </v>
      </c>
      <c r="AC7" s="338">
        <f>COUNTIF(AB7,"&gt;=1")</f>
        <v>0</v>
      </c>
      <c r="AD7" s="339">
        <f>IF(AB7=0,"0",MDI!F43/100)</f>
        <v>0</v>
      </c>
      <c r="AE7" s="340">
        <f>IF(AB7=0,"0",IF(AC7=1,LOOKUP(AB7,$C$2:$D$6))*AD7)</f>
        <v>0</v>
      </c>
      <c r="AF7" s="341"/>
      <c r="AG7" s="341"/>
      <c r="AH7" s="341"/>
      <c r="AI7" s="341"/>
      <c r="AJ7" s="367"/>
      <c r="AK7" s="367"/>
      <c r="AL7" s="367"/>
      <c r="AM7" s="367"/>
      <c r="AN7" s="367"/>
      <c r="AO7" s="364"/>
      <c r="AQ7" s="341"/>
      <c r="AR7" s="343">
        <v>7</v>
      </c>
      <c r="AS7" s="344" t="str">
        <f>IF('APOR.DEST.'!H32="X",0.231,IF('APOR.DEST.'!I32="X",0.154,IF('APOR.DEST.'!J32="X",0.077,"   ")))</f>
        <v xml:space="preserve">   </v>
      </c>
    </row>
    <row r="8" spans="1:49" ht="12.75" hidden="1" customHeight="1" x14ac:dyDescent="0.2">
      <c r="H8" s="334" t="str">
        <f>IF('fact efi-SUPERIOR'!G23="X",4,IF('fact efi-SUPERIOR'!H23="X",3,IF('fact efi-SUPERIOR'!I23="X",2,IF('fact efi-SUPERIOR'!J23="X",1,IF('fact efi-SUPERIOR'!K23="X","No Aplica","   " )))))</f>
        <v xml:space="preserve">   </v>
      </c>
      <c r="I8" s="335">
        <f>IF(J8=0,0,K10/J11)</f>
        <v>0</v>
      </c>
      <c r="J8" s="334">
        <f>COUNTIF(H8,"&gt;=1")</f>
        <v>0</v>
      </c>
      <c r="L8" s="335">
        <f>IF(J8=1,LOOKUP(H8,C1:D6))*I8/100</f>
        <v>0</v>
      </c>
      <c r="M8" s="334" t="str">
        <f>IF('fact efi-AUTO'!H23="X",4,IF('fact efi-AUTO'!I23="X",3,IF('fact efi-AUTO'!J23="X",2,IF('fact efi-AUTO'!K23="X",1,"   " ))))</f>
        <v xml:space="preserve">   </v>
      </c>
      <c r="N8" s="335">
        <f>IF(O8=0,0,P10/O11)</f>
        <v>0</v>
      </c>
      <c r="O8" s="334">
        <f>COUNTIF(M8,"&gt;=1")</f>
        <v>0</v>
      </c>
      <c r="P8" s="334"/>
      <c r="Q8" s="335">
        <f>IF(O8=1,LOOKUP(M8,C1:D6))*N8/100</f>
        <v>0</v>
      </c>
      <c r="R8" s="334" t="str">
        <f>IF('fact efi-3°EVALUADOR'!G23="X",4,IF('fact efi-3°EVALUADOR'!H23="X",3,IF('fact efi-3°EVALUADOR'!I23="X",2,IF('fact efi-3°EVALUADOR'!J23="X",1,IF('fact efi-3°EVALUADOR'!K23="X","No Aplica","   " )))))</f>
        <v xml:space="preserve">   </v>
      </c>
      <c r="S8" s="335">
        <f>IF(T8=0,0,U10/T11)</f>
        <v>0</v>
      </c>
      <c r="T8" s="334">
        <f>COUNTIF(R8,"&gt;=1")</f>
        <v>0</v>
      </c>
      <c r="V8" s="335">
        <f>IF(T8=1,LOOKUP(R8,C1:D6))*S8/100</f>
        <v>0</v>
      </c>
      <c r="W8" s="364"/>
      <c r="Z8" s="362"/>
      <c r="AA8" s="340"/>
      <c r="AC8" s="330">
        <f>SUM(AC1:AC7)</f>
        <v>0</v>
      </c>
      <c r="AD8" s="364">
        <f>SUM(AD1:AD7)*100</f>
        <v>0</v>
      </c>
      <c r="AF8" s="341"/>
      <c r="AG8" s="341"/>
      <c r="AH8" s="341"/>
      <c r="AI8" s="341"/>
      <c r="AJ8" s="351"/>
      <c r="AK8" s="368"/>
      <c r="AL8" s="336"/>
      <c r="AM8" s="336"/>
      <c r="AN8" s="336"/>
      <c r="AQ8" s="341"/>
      <c r="AR8" s="343">
        <v>8</v>
      </c>
      <c r="AS8" s="344" t="str">
        <f>IF('APOR.DEST.'!H33="X",0.231,IF('APOR.DEST.'!I33="X",0.154,IF('APOR.DEST.'!J33="X",0.077,"   ")))</f>
        <v xml:space="preserve">   </v>
      </c>
    </row>
    <row r="9" spans="1:49" hidden="1" x14ac:dyDescent="0.2">
      <c r="H9" s="334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35">
        <f>IF(J9=0,0,K10/J11)</f>
        <v>0</v>
      </c>
      <c r="J9" s="334">
        <f>COUNTIF(H9,"&gt;=1")</f>
        <v>0</v>
      </c>
      <c r="L9" s="335">
        <f>IF(J9=1,LOOKUP(H9,C1:D6))*I9/100</f>
        <v>0</v>
      </c>
      <c r="M9" s="334" t="str">
        <f>IF('fact efi-AUTO'!H24="X",4,IF('fact efi-AUTO'!I24="X",3,IF('fact efi-AUTO'!J24="X",2,IF('fact efi-AUTO'!K24="X",1,"   " ))))</f>
        <v xml:space="preserve">   </v>
      </c>
      <c r="N9" s="335">
        <f>IF(O9=0,0,P10/O11)</f>
        <v>0</v>
      </c>
      <c r="O9" s="334">
        <f>COUNTIF(M9,"&gt;=1")</f>
        <v>0</v>
      </c>
      <c r="Q9" s="335">
        <f>IF(O9=1,LOOKUP(M9,C1:D6))*N9/100</f>
        <v>0</v>
      </c>
      <c r="R9" s="334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35">
        <f>IF(T9=0,0,U10/T11)</f>
        <v>0</v>
      </c>
      <c r="T9" s="334">
        <f>COUNTIF(R9,"&gt;=1")</f>
        <v>0</v>
      </c>
      <c r="V9" s="335">
        <f>IF(T9=1,LOOKUP(R9,C2:D7))*S9/100</f>
        <v>0</v>
      </c>
      <c r="W9" s="334"/>
      <c r="X9" s="335"/>
      <c r="Y9" s="334"/>
      <c r="Z9" s="362"/>
      <c r="AA9" s="340"/>
      <c r="AB9" s="340"/>
      <c r="AC9" s="340"/>
      <c r="AD9" s="340"/>
      <c r="AE9" s="340"/>
      <c r="AF9" s="341"/>
      <c r="AG9" s="341"/>
      <c r="AH9" s="341"/>
      <c r="AI9" s="341"/>
      <c r="AQ9" s="341"/>
      <c r="AR9" s="343">
        <v>9</v>
      </c>
      <c r="AS9" s="344" t="str">
        <f>IF('APOR.DEST.'!H34="X",0.231,IF('APOR.DEST.'!I34="X",0.154,IF('APOR.DEST.'!J34="X",0.077,"   ")))</f>
        <v xml:space="preserve">   </v>
      </c>
    </row>
    <row r="10" spans="1:49" ht="15" hidden="1" x14ac:dyDescent="0.2">
      <c r="H10" s="334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35">
        <f>IF(J10=0,0,K10/J11)</f>
        <v>0</v>
      </c>
      <c r="J10" s="334">
        <f>COUNTIF(H10,"&gt;=1")</f>
        <v>0</v>
      </c>
      <c r="K10" s="334">
        <v>20</v>
      </c>
      <c r="L10" s="335">
        <f>IF(J10=1,LOOKUP(H10,C2:D7))*I10/100</f>
        <v>0</v>
      </c>
      <c r="M10" s="334" t="str">
        <f>IF('fact efi-AUTO'!H25="X",4,IF('fact efi-AUTO'!I25="X",3,IF('fact efi-AUTO'!J25="X",2,IF('fact efi-AUTO'!K25="X",1,"   " ))))</f>
        <v xml:space="preserve">   </v>
      </c>
      <c r="N10" s="335">
        <f>IF(O10=0,0,P10/O11)</f>
        <v>0</v>
      </c>
      <c r="O10" s="334">
        <f>COUNTIF(M10,"&gt;=1")</f>
        <v>0</v>
      </c>
      <c r="P10" s="334">
        <v>20</v>
      </c>
      <c r="Q10" s="335">
        <f>IF(O10=1,LOOKUP(M10,C2:D7))*N10/100</f>
        <v>0</v>
      </c>
      <c r="R10" s="334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35">
        <f>IF(T10=0,0,U10/T11)</f>
        <v>0</v>
      </c>
      <c r="T10" s="334">
        <f>COUNTIF(R10,"&gt;=1")</f>
        <v>0</v>
      </c>
      <c r="U10" s="335">
        <v>20</v>
      </c>
      <c r="V10" s="335">
        <f>IF(T10=1,LOOKUP(R10,C3:D8))*S10/100</f>
        <v>0</v>
      </c>
      <c r="W10" s="334"/>
      <c r="X10" s="335"/>
      <c r="Y10" s="334"/>
      <c r="AA10" s="335"/>
      <c r="AB10" s="369"/>
      <c r="AC10" s="369"/>
      <c r="AD10" s="338" t="s">
        <v>19</v>
      </c>
      <c r="AE10" s="370" t="str">
        <f>IF(AD8=100,SUM(AE1:AE7),IF(AD8&lt;&gt;100,"Verifique la suma en la ponderación"))</f>
        <v>Verifique la suma en la ponderación</v>
      </c>
      <c r="AF10" s="341"/>
      <c r="AG10" s="341"/>
      <c r="AH10" s="341"/>
      <c r="AI10" s="341"/>
      <c r="AK10" s="371"/>
      <c r="AL10" s="371"/>
      <c r="AM10" s="371"/>
      <c r="AN10" s="340"/>
      <c r="AQ10" s="341"/>
      <c r="AR10" s="343">
        <v>10</v>
      </c>
      <c r="AS10" s="344" t="str">
        <f>IF('APOR.DEST.'!H35="X",0.231,IF('APOR.DEST.'!I35="X",0.154,IF('APOR.DEST.'!J35="X",0.077,"   ")))</f>
        <v xml:space="preserve">   </v>
      </c>
    </row>
    <row r="11" spans="1:49" ht="25.5" hidden="1" x14ac:dyDescent="0.2">
      <c r="H11" s="790"/>
      <c r="I11" s="790"/>
      <c r="J11" s="330">
        <f>SUM(J8:J10)</f>
        <v>0</v>
      </c>
      <c r="K11" s="372" t="s">
        <v>2</v>
      </c>
      <c r="L11" s="353" t="str">
        <f>IF(J11&gt;0,SUM(L8:L10),"Verifica la evaluación")</f>
        <v>Verifica la evaluación</v>
      </c>
      <c r="M11" s="790"/>
      <c r="N11" s="790"/>
      <c r="O11" s="330">
        <f>SUM(O8:O10)</f>
        <v>0</v>
      </c>
      <c r="P11" s="372" t="s">
        <v>2</v>
      </c>
      <c r="Q11" s="353" t="str">
        <f>IF(O11&gt;0,SUM(Q8:Q10),"Verifica la evaluación")</f>
        <v>Verifica la evaluación</v>
      </c>
      <c r="T11" s="334">
        <f>SUM(T8:T10)</f>
        <v>0</v>
      </c>
      <c r="U11" s="372" t="s">
        <v>2</v>
      </c>
      <c r="V11" s="366" t="str">
        <f>IF(T11&gt;0,SUM(V8:V10),"Verifica la evaluación")</f>
        <v>Verifica la evaluación</v>
      </c>
      <c r="W11" s="334"/>
      <c r="X11" s="335"/>
      <c r="Y11" s="334"/>
      <c r="AA11" s="335"/>
      <c r="AC11" s="373"/>
      <c r="AD11" s="373"/>
      <c r="AE11" s="374"/>
      <c r="AF11" s="341"/>
      <c r="AG11" s="341"/>
      <c r="AH11" s="341"/>
      <c r="AI11" s="341"/>
      <c r="AJ11" s="351"/>
      <c r="AK11" s="375"/>
      <c r="AL11" s="336"/>
      <c r="AM11" s="338"/>
      <c r="AN11" s="340"/>
      <c r="AR11" s="343">
        <v>11</v>
      </c>
      <c r="AS11" s="344" t="str">
        <f>IF('APOR.DEST.'!H36="X",0.23,IF('APOR.DEST.'!I36="X",0.154,IF('APOR.DEST.'!J36="X",0.077,"   ")))</f>
        <v xml:space="preserve">   </v>
      </c>
    </row>
    <row r="12" spans="1:49" hidden="1" x14ac:dyDescent="0.2">
      <c r="H12" s="334" t="str">
        <f>IF('fact efi-SUPERIOR'!G28="X",4,IF('fact efi-SUPERIOR'!H28="X",3,IF('fact efi-SUPERIOR'!I28="X",2,IF('fact efi-SUPERIOR'!J28="X",1,IF('fact efi-SUPERIOR'!K28="X","No Aplica","   " )))))</f>
        <v xml:space="preserve">   </v>
      </c>
      <c r="I12" s="335">
        <f>IF(J12=0,0,K13/J14)</f>
        <v>0</v>
      </c>
      <c r="J12" s="334">
        <f>COUNTIF(H12,"&gt;=1")</f>
        <v>0</v>
      </c>
      <c r="L12" s="335">
        <f>IF(J12=1,LOOKUP(H12,C1:D6))*I12/100</f>
        <v>0</v>
      </c>
      <c r="M12" s="334" t="str">
        <f>IF('fact efi-AUTO'!H28="X",4,IF('fact efi-AUTO'!I28="X",3,IF('fact efi-AUTO'!J28="X",2,IF('fact efi-AUTO'!K28="X",1,"   " ))))</f>
        <v xml:space="preserve">   </v>
      </c>
      <c r="N12" s="335">
        <f>IF(O12=0,0,P13/O14)</f>
        <v>0</v>
      </c>
      <c r="O12" s="334">
        <f>COUNTIF(M12,"&gt;=1")</f>
        <v>0</v>
      </c>
      <c r="P12" s="334"/>
      <c r="Q12" s="335">
        <f>IF(O12=1,LOOKUP(M12,C1:D6))*N12/100</f>
        <v>0</v>
      </c>
      <c r="R12" s="334" t="str">
        <f>IF('fact efi-3°EVALUADOR'!G28="X",4,IF('fact efi-3°EVALUADOR'!H28="X",3,IF('fact efi-3°EVALUADOR'!I28="X",2,IF('fact efi-3°EVALUADOR'!J28="X",1,IF('fact efi-3°EVALUADOR'!K28="X","No Aplica","   " )))))</f>
        <v xml:space="preserve">   </v>
      </c>
      <c r="S12" s="335">
        <f>IF(T12=0,0,U13/T14)</f>
        <v>0</v>
      </c>
      <c r="T12" s="334">
        <f>COUNTIF(R12,"&gt;=1")</f>
        <v>0</v>
      </c>
      <c r="U12" s="334"/>
      <c r="V12" s="335">
        <f>IF(T12=1,LOOKUP(R12,C1:D6))*S12/100</f>
        <v>0</v>
      </c>
      <c r="AD12" s="796" t="s">
        <v>6</v>
      </c>
      <c r="AE12" s="796" t="str">
        <f>IF(AC8&gt;0,VLOOKUP(AE10,$E$1:$G$5,3),"Aplique la evaluación")</f>
        <v>Aplique la evaluación</v>
      </c>
      <c r="AF12" s="341"/>
      <c r="AG12" s="341"/>
      <c r="AH12" s="341"/>
      <c r="AI12" s="341"/>
      <c r="AM12" s="365"/>
      <c r="AR12" s="343">
        <v>12</v>
      </c>
      <c r="AS12" s="344" t="str">
        <f>IF('APOR.DEST.'!H37="X",0.23,IF('APOR.DEST.'!I37="X",0.153,IF('APOR.DEST.'!J37="X",0.077,"   ")))</f>
        <v xml:space="preserve">   </v>
      </c>
    </row>
    <row r="13" spans="1:49" hidden="1" x14ac:dyDescent="0.2">
      <c r="H13" s="334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35">
        <f>IF(J13=0,0,K13/J14)</f>
        <v>0</v>
      </c>
      <c r="J13" s="334">
        <f>COUNTIF(H13,"&gt;=1")</f>
        <v>0</v>
      </c>
      <c r="K13" s="334">
        <v>20</v>
      </c>
      <c r="L13" s="335">
        <f>IF(J13=1,LOOKUP(H13,C1:D6))*I13/100</f>
        <v>0</v>
      </c>
      <c r="M13" s="334" t="str">
        <f>IF('fact efi-AUTO'!H29="X",4,IF('fact efi-AUTO'!I29="X",3,IF('fact efi-AUTO'!J29="X",2,IF('fact efi-AUTO'!K29="X",1,"   " ))))</f>
        <v xml:space="preserve">   </v>
      </c>
      <c r="N13" s="335">
        <f>IF(O13=0,0,P13/O14)</f>
        <v>0</v>
      </c>
      <c r="O13" s="334">
        <f>COUNTIF(M13,"&gt;=1")</f>
        <v>0</v>
      </c>
      <c r="P13" s="334">
        <v>20</v>
      </c>
      <c r="Q13" s="335">
        <f>IF(O13=1,LOOKUP(M13,C1:D6))*N13/100</f>
        <v>0</v>
      </c>
      <c r="R13" s="334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35">
        <f>IF(T13=0,0,U13/T14)</f>
        <v>0</v>
      </c>
      <c r="T13" s="334">
        <f>COUNTIF(R13,"&gt;=1")</f>
        <v>0</v>
      </c>
      <c r="U13" s="335">
        <v>20</v>
      </c>
      <c r="V13" s="335">
        <f>IF(T13=1,LOOKUP(R13,C2:D7))*S13/100</f>
        <v>0</v>
      </c>
      <c r="AD13" s="796"/>
      <c r="AE13" s="796"/>
      <c r="AF13" s="341"/>
      <c r="AG13" s="341"/>
      <c r="AH13" s="341"/>
      <c r="AI13" s="341"/>
      <c r="AJ13" s="370">
        <v>65</v>
      </c>
      <c r="AK13" s="791" t="s">
        <v>24</v>
      </c>
      <c r="AL13" s="791"/>
      <c r="AM13" s="791"/>
      <c r="AN13" s="336" t="e">
        <f>AL14*AJ13/100</f>
        <v>#VALUE!</v>
      </c>
      <c r="AO13" s="376" t="str">
        <f>AE12</f>
        <v>Aplique la evaluación</v>
      </c>
      <c r="AP13" s="364" t="e">
        <f>AN13</f>
        <v>#VALUE!</v>
      </c>
      <c r="AR13" s="343">
        <v>13</v>
      </c>
      <c r="AS13" s="344" t="str">
        <f>IF('APOR.DEST.'!H38="X",0.23,IF('APOR.DEST.'!I38="X",0.153,IF('APOR.DEST.'!J38="X",0.076,"   ")))</f>
        <v xml:space="preserve">   </v>
      </c>
    </row>
    <row r="14" spans="1:49" ht="25.5" hidden="1" x14ac:dyDescent="0.2">
      <c r="H14" s="790"/>
      <c r="I14" s="790"/>
      <c r="J14" s="330">
        <f>SUM(J12:J13)</f>
        <v>0</v>
      </c>
      <c r="K14" s="372" t="s">
        <v>4</v>
      </c>
      <c r="L14" s="353" t="str">
        <f>IF(J14&gt;0,SUM(L12:L13),"Verifica la evaluación")</f>
        <v>Verifica la evaluación</v>
      </c>
      <c r="M14" s="790"/>
      <c r="N14" s="790"/>
      <c r="O14" s="330">
        <f>SUM(O12,O13)</f>
        <v>0</v>
      </c>
      <c r="P14" s="372" t="s">
        <v>4</v>
      </c>
      <c r="Q14" s="353" t="str">
        <f>IF(O14&gt;0,SUM(Q12:Q13),"Verifica la evaluación")</f>
        <v>Verifica la evaluación</v>
      </c>
      <c r="T14" s="334">
        <f>SUM(T12:T13)</f>
        <v>0</v>
      </c>
      <c r="U14" s="372" t="s">
        <v>4</v>
      </c>
      <c r="V14" s="366" t="str">
        <f>IF(T14&gt;0,SUM(V12:V13),"Verifica la evaluación")</f>
        <v>Verifica la evaluación</v>
      </c>
      <c r="AF14" s="341"/>
      <c r="AG14" s="341"/>
      <c r="AH14" s="341"/>
      <c r="AI14" s="341"/>
      <c r="AJ14" s="339"/>
      <c r="AK14" s="377"/>
      <c r="AL14" s="378" t="str">
        <f>AE10</f>
        <v>Verifique la suma en la ponderación</v>
      </c>
      <c r="AN14" s="334"/>
      <c r="AO14" s="376"/>
      <c r="AR14" s="790" t="s">
        <v>100</v>
      </c>
      <c r="AS14" s="790"/>
      <c r="AT14" s="379" t="str">
        <f>IF(AE10="Verifique la suma en la ponderación","Verifica el 1° requisito",IF(AE10&gt;70,SUM(AS1:AS13),"Verifica el 1° requisito"))</f>
        <v>Verifica el 1° requisito</v>
      </c>
    </row>
    <row r="15" spans="1:49" ht="12.75" hidden="1" customHeight="1" x14ac:dyDescent="0.2">
      <c r="H15" s="334" t="str">
        <f>IF('fact efi-SUPERIOR'!G32="X",4,IF('fact efi-SUPERIOR'!H32="X",3,IF('fact efi-SUPERIOR'!I32="X",2,IF('fact efi-SUPERIOR'!J32="X",1,IF('fact efi-SUPERIOR'!K32="X","No Aplica","   " )))))</f>
        <v xml:space="preserve">   </v>
      </c>
      <c r="I15" s="335">
        <f>IF(J15=0,0,K17/J18)</f>
        <v>0</v>
      </c>
      <c r="J15" s="334">
        <f>COUNTIF(H15,"&gt;=1")</f>
        <v>0</v>
      </c>
      <c r="L15" s="335">
        <f>IF(J15=1,LOOKUP(H15,C1:D6))*I15/100</f>
        <v>0</v>
      </c>
      <c r="M15" s="334" t="str">
        <f>IF('fact efi-AUTO'!H32="X",4,IF('fact efi-AUTO'!I32="X",3,IF('fact efi-AUTO'!J32="X",2,IF('fact efi-AUTO'!K32="X",1,"   " ))))</f>
        <v xml:space="preserve">   </v>
      </c>
      <c r="N15" s="335">
        <f>IF(O15=0,0,P17/O18)</f>
        <v>0</v>
      </c>
      <c r="O15" s="334">
        <f>COUNTIF(M15,"&gt;=1")</f>
        <v>0</v>
      </c>
      <c r="Q15" s="335">
        <f>IF(O15=1,LOOKUP(M15,C1:D6))*N15/100</f>
        <v>0</v>
      </c>
      <c r="R15" s="334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5" s="335">
        <f>IF(T15=0,0,U17/T18)</f>
        <v>0</v>
      </c>
      <c r="T15" s="334">
        <f>COUNTIF(R15,"&gt;=1")</f>
        <v>0</v>
      </c>
      <c r="V15" s="335">
        <f>IF(T15=1,LOOKUP(R15,C1:D6))*S15/100</f>
        <v>0</v>
      </c>
      <c r="W15" s="334"/>
      <c r="X15" s="334"/>
      <c r="AC15" s="340"/>
      <c r="AD15" s="340"/>
      <c r="AE15" s="340" t="str">
        <f>IF(AC8&gt;0,VLOOKUP(AE13,$E$1:$G$5,3),"")</f>
        <v/>
      </c>
      <c r="AF15" s="341"/>
      <c r="AG15" s="341"/>
      <c r="AH15" s="341"/>
      <c r="AI15" s="341"/>
      <c r="AL15" s="380"/>
      <c r="AN15" s="334"/>
      <c r="AO15" s="376"/>
      <c r="AR15" s="361"/>
      <c r="AS15" s="361" t="s">
        <v>101</v>
      </c>
      <c r="AT15" s="361"/>
    </row>
    <row r="16" spans="1:49" ht="15.75" hidden="1" x14ac:dyDescent="0.2">
      <c r="H16" s="334" t="str">
        <f>IF('fact efi-SUPERIOR'!G33="X",4,IF('fact efi-SUPERIOR'!H33="X",3,IF('fact efi-SUPERIOR'!I33="X",2,IF('fact efi-SUPERIOR'!J33="X",1,IF('fact efi-SUPERIOR'!K33="X","No Aplica","   " )))))</f>
        <v xml:space="preserve">   </v>
      </c>
      <c r="I16" s="335">
        <f>IF(J16=0,0,K17/J18)</f>
        <v>0</v>
      </c>
      <c r="J16" s="334">
        <f>COUNTIF(H16,"&gt;=1")</f>
        <v>0</v>
      </c>
      <c r="K16" s="334"/>
      <c r="L16" s="335">
        <f>IF(J16=1,LOOKUP(H16,C1:D6))*I16/100</f>
        <v>0</v>
      </c>
      <c r="M16" s="334" t="str">
        <f>IF('fact efi-AUTO'!H33="X",4,IF('fact efi-AUTO'!I33="X",3,IF('fact efi-AUTO'!J33="X",2,IF('fact efi-AUTO'!K33="X",1,"   " ))))</f>
        <v xml:space="preserve">   </v>
      </c>
      <c r="N16" s="335">
        <f>IF(O16=0,0,P17/O18)</f>
        <v>0</v>
      </c>
      <c r="O16" s="334">
        <f>COUNTIF(M16,"&gt;=1")</f>
        <v>0</v>
      </c>
      <c r="Q16" s="335">
        <f>IF(O16=1,LOOKUP(M16,C1:D6))*N16/100</f>
        <v>0</v>
      </c>
      <c r="R16" s="334" t="str">
        <f>IF('fact efi-3°EVALUADOR'!G33="X",4,IF('fact efi-3°EVALUADOR'!H33="X",3,IF('fact efi-3°EVALUADOR'!I33="X",2,IF('fact efi-3°EVALUADOR'!J33="X",1,IF('fact efi-3°EVALUADOR'!K33="X","No Aplica","   " )))))</f>
        <v xml:space="preserve">   </v>
      </c>
      <c r="S16" s="335">
        <f>IF(T16=0,0,U17/T18)</f>
        <v>0</v>
      </c>
      <c r="T16" s="334">
        <f>COUNTIF(R16,"&gt;=1")</f>
        <v>0</v>
      </c>
      <c r="V16" s="335">
        <f>IF(T16=1,LOOKUP(R16,C1:D6))*S16/100</f>
        <v>0</v>
      </c>
      <c r="W16" s="381"/>
      <c r="X16" s="381"/>
      <c r="Y16" s="381"/>
      <c r="Z16" s="381"/>
      <c r="AA16" s="381"/>
      <c r="AB16" s="340"/>
      <c r="AC16" s="372" t="s">
        <v>22</v>
      </c>
      <c r="AD16" s="340"/>
      <c r="AE16" s="340"/>
      <c r="AF16" s="341"/>
      <c r="AG16" s="341"/>
      <c r="AH16" s="341"/>
      <c r="AI16" s="341"/>
      <c r="AJ16" s="382">
        <v>3</v>
      </c>
      <c r="AK16" s="793" t="s">
        <v>106</v>
      </c>
      <c r="AL16" s="793"/>
      <c r="AM16" s="793"/>
      <c r="AP16" s="383" t="str">
        <f>AW4</f>
        <v>Verifica el 3° requisito</v>
      </c>
    </row>
    <row r="17" spans="8:49" hidden="1" x14ac:dyDescent="0.2">
      <c r="H17" s="334" t="str">
        <f>IF('fact efi-SUPERIOR'!G34="X",4,IF('fact efi-SUPERIOR'!H34="X",3,IF('fact efi-SUPERIOR'!I34="X",2,IF('fact efi-SUPERIOR'!J34="X",1,IF('fact efi-SUPERIOR'!K34="X","No Aplica","   " )))))</f>
        <v xml:space="preserve">   </v>
      </c>
      <c r="I17" s="335">
        <f>IF(J17=0,0,K17/J18)</f>
        <v>0</v>
      </c>
      <c r="J17" s="334">
        <f>COUNTIF(H17,"&gt;=1")</f>
        <v>0</v>
      </c>
      <c r="K17" s="334">
        <v>20</v>
      </c>
      <c r="L17" s="335">
        <f>IF(J17=1,LOOKUP(H17,C2:D7))*I17/100</f>
        <v>0</v>
      </c>
      <c r="M17" s="334" t="str">
        <f>IF('fact efi-AUTO'!H34="X",4,IF('fact efi-AUTO'!I34="X",3,IF('fact efi-AUTO'!J34="X",2,IF('fact efi-AUTO'!K34="X",1,"   " ))))</f>
        <v xml:space="preserve">   </v>
      </c>
      <c r="N17" s="335">
        <f>IF(O17=0,0,P17/O18)</f>
        <v>0</v>
      </c>
      <c r="O17" s="334">
        <f>COUNTIF(M17,"&gt;=1")</f>
        <v>0</v>
      </c>
      <c r="P17" s="334">
        <v>20</v>
      </c>
      <c r="Q17" s="335">
        <f>IF(O17=1,LOOKUP(M17,C2:D7))*N17/100</f>
        <v>0</v>
      </c>
      <c r="R17" s="334" t="str">
        <f>IF('fact efi-3°EVALUADOR'!G34="X",4,IF('fact efi-3°EVALUADOR'!H34="X",3,IF('fact efi-3°EVALUADOR'!I34="X",2,IF('fact efi-3°EVALUADOR'!J34="X",1,IF('fact efi-3°EVALUADOR'!K34="X","No Aplica","   " )))))</f>
        <v xml:space="preserve">   </v>
      </c>
      <c r="S17" s="335">
        <f>IF(T17=0,0,U17/T18)</f>
        <v>0</v>
      </c>
      <c r="T17" s="334">
        <f>COUNTIF(R17,"&gt;=1")</f>
        <v>0</v>
      </c>
      <c r="U17" s="335">
        <v>20</v>
      </c>
      <c r="V17" s="335">
        <f>IF(T17=1,LOOKUP(R17,C2:D7))*S17/100</f>
        <v>0</v>
      </c>
      <c r="W17" s="381"/>
      <c r="X17" s="381"/>
      <c r="Y17" s="381"/>
      <c r="Z17" s="381"/>
      <c r="AA17" s="381"/>
      <c r="AB17" s="384"/>
      <c r="AE17" s="335"/>
      <c r="AF17" s="341"/>
      <c r="AG17" s="341"/>
      <c r="AH17" s="341"/>
      <c r="AI17" s="341"/>
      <c r="AJ17" s="385"/>
      <c r="AK17" s="791"/>
      <c r="AL17" s="791"/>
      <c r="AM17" s="791"/>
      <c r="AN17" s="336"/>
      <c r="AO17" s="340"/>
      <c r="AP17" s="351"/>
    </row>
    <row r="18" spans="8:49" ht="25.5" hidden="1" x14ac:dyDescent="0.2">
      <c r="H18" s="790"/>
      <c r="I18" s="790"/>
      <c r="J18" s="330">
        <f>SUM(J15:J17)</f>
        <v>0</v>
      </c>
      <c r="K18" s="372" t="s">
        <v>3</v>
      </c>
      <c r="L18" s="353" t="str">
        <f>IF(J18&gt;0,SUM(L15:L17),"Verifica la evaluación")</f>
        <v>Verifica la evaluación</v>
      </c>
      <c r="M18" s="790"/>
      <c r="N18" s="790"/>
      <c r="O18" s="330">
        <f>SUM(O15:O17)</f>
        <v>0</v>
      </c>
      <c r="P18" s="372" t="s">
        <v>34</v>
      </c>
      <c r="Q18" s="353" t="str">
        <f>IF(O18&gt;0,SUM(Q15:Q17),"Verifica la evaluación")</f>
        <v>Verifica la evaluación</v>
      </c>
      <c r="R18" s="790"/>
      <c r="S18" s="790"/>
      <c r="T18" s="330">
        <f>SUM(T15:T17)</f>
        <v>0</v>
      </c>
      <c r="U18" s="372" t="s">
        <v>3</v>
      </c>
      <c r="V18" s="366" t="str">
        <f>IF(T18&gt;0,SUM(V15:V17),"Verifica la evaluación")</f>
        <v>Verifica la evaluación</v>
      </c>
      <c r="W18" s="334"/>
      <c r="X18" s="335"/>
      <c r="Y18" s="334"/>
      <c r="Z18" s="334"/>
      <c r="AA18" s="335"/>
      <c r="AB18" s="384"/>
      <c r="AF18" s="341"/>
      <c r="AG18" s="341"/>
      <c r="AH18" s="341"/>
      <c r="AI18" s="341"/>
      <c r="AJ18" s="342">
        <v>2</v>
      </c>
      <c r="AK18" s="788" t="s">
        <v>110</v>
      </c>
      <c r="AL18" s="788"/>
      <c r="AM18" s="788"/>
      <c r="AO18" s="340"/>
      <c r="AP18" s="383" t="str">
        <f>AT14</f>
        <v>Verifica el 1° requisito</v>
      </c>
    </row>
    <row r="19" spans="8:49" hidden="1" x14ac:dyDescent="0.2">
      <c r="H19" s="330">
        <f>SUM(K2,K6,K10,K13,K17)</f>
        <v>100</v>
      </c>
      <c r="I19" s="336">
        <f>SUM(I1,I4:I6,I8:I10,I12:I13,I15:I17)</f>
        <v>0</v>
      </c>
      <c r="J19" s="334">
        <f>SUM(J3,J7,J11,J14,J18)</f>
        <v>0</v>
      </c>
      <c r="K19" s="386" t="s">
        <v>19</v>
      </c>
      <c r="L19" s="370">
        <f>IF(H19=100,SUM(L18,L3,L7,L11,L14),IF(H19&lt;&gt;100,"Revisa las Ponderaciones",))</f>
        <v>0</v>
      </c>
      <c r="M19" s="330">
        <f>SUM(P2,P6,P10,P13,P17)</f>
        <v>100</v>
      </c>
      <c r="N19" s="336">
        <f>SUM(N1,N4:N6,N8:N10,N12:N13,N15:N17)</f>
        <v>0</v>
      </c>
      <c r="O19" s="334">
        <f>SUM(O3,O7,O11,O14,O18)</f>
        <v>0</v>
      </c>
      <c r="P19" s="386" t="s">
        <v>19</v>
      </c>
      <c r="Q19" s="370">
        <f>IF(M19=100,SUM(Q18,Q3,Q7,Q11,Q14),IF(M19&lt;&gt;100,"Revisa las Ponderaciones"))</f>
        <v>0</v>
      </c>
      <c r="R19" s="364">
        <f>SUM(U2,U6,U10,U13,U17)</f>
        <v>100</v>
      </c>
      <c r="S19" s="336">
        <f>SUM(S1,S4:S6,S8:S10,S12:S13,S15:S17)</f>
        <v>0</v>
      </c>
      <c r="T19" s="334">
        <f>SUM(T3,T7,T14,T18,T11)</f>
        <v>0</v>
      </c>
      <c r="U19" s="386" t="s">
        <v>19</v>
      </c>
      <c r="V19" s="370">
        <f>IF(R19=100,SUM(V18,V3,V7,V11,V14),IF(R19&lt;&gt;100,"Revisa las Ponderaciones"))</f>
        <v>0</v>
      </c>
      <c r="Y19" s="330"/>
      <c r="AA19" s="364"/>
      <c r="AB19" s="384"/>
      <c r="AC19" s="340"/>
      <c r="AE19" s="334"/>
      <c r="AF19" s="341"/>
      <c r="AG19" s="341"/>
      <c r="AH19" s="341"/>
      <c r="AI19" s="341"/>
      <c r="AL19" s="338"/>
    </row>
    <row r="20" spans="8:49" ht="25.5" hidden="1" x14ac:dyDescent="0.2">
      <c r="H20" s="330" t="s">
        <v>111</v>
      </c>
      <c r="K20" s="338" t="s">
        <v>6</v>
      </c>
      <c r="L20" s="338" t="str">
        <f>VLOOKUP(L19,E1:G5,3)</f>
        <v>Aplica la Evaluación</v>
      </c>
      <c r="M20" s="330" t="s">
        <v>111</v>
      </c>
      <c r="N20" s="335"/>
      <c r="O20" s="334"/>
      <c r="P20" s="338" t="s">
        <v>6</v>
      </c>
      <c r="Q20" s="340" t="str">
        <f>VLOOKUP(Q19,E1:G5,3)</f>
        <v>Aplica la Evaluación</v>
      </c>
      <c r="R20" s="330" t="s">
        <v>111</v>
      </c>
      <c r="S20" s="336"/>
      <c r="U20" s="343" t="s">
        <v>6</v>
      </c>
      <c r="V20" s="340" t="str">
        <f>VLOOKUP(V19,E1:G5,3)</f>
        <v>Aplica la Evaluación</v>
      </c>
      <c r="X20" s="330"/>
      <c r="Y20" s="330"/>
      <c r="Z20" s="330"/>
      <c r="AA20" s="330"/>
      <c r="AF20" s="341"/>
      <c r="AG20" s="341"/>
      <c r="AH20" s="341"/>
      <c r="AI20" s="341"/>
      <c r="AJ20" s="364">
        <f>SUM(AJ2,AJ13,AJ16,AJ18)</f>
        <v>100</v>
      </c>
      <c r="AK20" s="791" t="s">
        <v>107</v>
      </c>
      <c r="AL20" s="791"/>
      <c r="AM20" s="791"/>
      <c r="AN20" s="791"/>
      <c r="AO20" s="792" t="e">
        <f>IF(AJ20=100,VLOOKUP(AP20,E1:G5,3),"REVISA LAS MODALIDADES DE VALORACIÓN")</f>
        <v>#VALUE!</v>
      </c>
      <c r="AP20" s="364" t="e">
        <f>SUM(AP1,AP13,AP17)</f>
        <v>#VALUE!</v>
      </c>
      <c r="AS20" s="343" t="b">
        <f>ISBLANK('ACT.EXT.'!H21)</f>
        <v>1</v>
      </c>
      <c r="AT20" s="343" t="b">
        <f>ISBLANK('ACT.EXT.'!I21)</f>
        <v>1</v>
      </c>
      <c r="AU20" s="343" t="b">
        <f>ISBLANK('ACT.EXT.'!J21)</f>
        <v>1</v>
      </c>
      <c r="AV20" s="343" t="b">
        <f>NOT(OR(   AND(NOT(AS20),NOT(AT20)), AND(NOT(AU20),NOT( AND(AS20,AT20) ) ) ))</f>
        <v>1</v>
      </c>
      <c r="AW20" s="343" t="s">
        <v>160</v>
      </c>
    </row>
    <row r="21" spans="8:49" hidden="1" x14ac:dyDescent="0.2">
      <c r="K21" s="338"/>
      <c r="L21" s="338"/>
      <c r="O21" s="330"/>
      <c r="P21" s="338"/>
      <c r="Q21" s="340"/>
      <c r="U21" s="343"/>
      <c r="V21" s="340"/>
      <c r="X21" s="334"/>
      <c r="AB21" s="384"/>
      <c r="AF21" s="341"/>
      <c r="AG21" s="341"/>
      <c r="AH21" s="341"/>
      <c r="AI21" s="341"/>
      <c r="AO21" s="792"/>
      <c r="AS21" s="343" t="b">
        <f>ISBLANK('ACT.EXT.'!H22)</f>
        <v>1</v>
      </c>
      <c r="AT21" s="343" t="b">
        <f>ISBLANK('ACT.EXT.'!I22)</f>
        <v>1</v>
      </c>
      <c r="AU21" s="343" t="b">
        <f>ISBLANK('ACT.EXT.'!J22)</f>
        <v>1</v>
      </c>
      <c r="AV21" s="343" t="b">
        <f>NOT(OR(   AND(NOT(AS21),NOT(AT21)), AND(NOT(AU21),NOT( AND(AS21,AT21) ) ) ))</f>
        <v>1</v>
      </c>
      <c r="AW21" s="343" t="s">
        <v>161</v>
      </c>
    </row>
    <row r="22" spans="8:49" hidden="1" x14ac:dyDescent="0.2">
      <c r="H22" s="789" t="s">
        <v>20</v>
      </c>
      <c r="I22" s="789"/>
      <c r="J22" s="789"/>
      <c r="K22" s="789"/>
      <c r="L22" s="789"/>
      <c r="M22" s="789" t="s">
        <v>23</v>
      </c>
      <c r="N22" s="789"/>
      <c r="O22" s="789"/>
      <c r="P22" s="789"/>
      <c r="Q22" s="789"/>
      <c r="R22" s="789" t="s">
        <v>250</v>
      </c>
      <c r="S22" s="789"/>
      <c r="T22" s="789"/>
      <c r="U22" s="789"/>
      <c r="V22" s="789"/>
      <c r="W22" s="387"/>
      <c r="X22" s="333"/>
      <c r="Y22" s="347"/>
      <c r="Z22" s="346"/>
      <c r="AA22" s="346"/>
      <c r="AF22" s="341"/>
      <c r="AG22" s="341"/>
      <c r="AH22" s="341"/>
      <c r="AI22" s="341"/>
      <c r="AS22" s="343" t="b">
        <f>ISBLANK('ACT.EXT.'!H23)</f>
        <v>1</v>
      </c>
      <c r="AT22" s="343" t="b">
        <f>ISBLANK('ACT.EXT.'!I23)</f>
        <v>1</v>
      </c>
      <c r="AU22" s="343" t="b">
        <f>ISBLANK('ACT.EXT.'!J23)</f>
        <v>1</v>
      </c>
      <c r="AV22" s="343" t="b">
        <f>NOT(OR(   AND(NOT(AS22),NOT(AT22)), AND(NOT(AU22),NOT( AND(AS22,AT22) ) ) ))</f>
        <v>1</v>
      </c>
      <c r="AW22" s="343" t="s">
        <v>162</v>
      </c>
    </row>
    <row r="23" spans="8:49" hidden="1" x14ac:dyDescent="0.2"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9"/>
      <c r="W23" s="387"/>
      <c r="X23" s="333"/>
      <c r="Y23" s="347"/>
      <c r="Z23" s="350"/>
      <c r="AA23" s="351"/>
      <c r="AF23" s="341"/>
      <c r="AG23" s="341"/>
      <c r="AH23" s="341"/>
      <c r="AI23" s="341"/>
      <c r="AK23" s="341"/>
      <c r="AL23" s="341"/>
      <c r="AM23" s="341"/>
      <c r="AN23" s="341"/>
      <c r="AO23" s="341"/>
      <c r="AP23" s="341"/>
    </row>
    <row r="24" spans="8:49" hidden="1" x14ac:dyDescent="0.2">
      <c r="Y24" s="347"/>
      <c r="Z24" s="334"/>
      <c r="AA24" s="335"/>
      <c r="AF24" s="341"/>
      <c r="AG24" s="341"/>
      <c r="AH24" s="341"/>
      <c r="AI24" s="341"/>
      <c r="AK24" s="341"/>
      <c r="AL24" s="341"/>
      <c r="AM24" s="341"/>
      <c r="AN24" s="341"/>
      <c r="AO24" s="341"/>
      <c r="AP24" s="341"/>
    </row>
    <row r="25" spans="8:49" hidden="1" x14ac:dyDescent="0.2">
      <c r="H25" s="388" t="s">
        <v>128</v>
      </c>
      <c r="I25" s="389"/>
      <c r="J25" s="388"/>
      <c r="K25" s="388"/>
      <c r="L25" s="389"/>
      <c r="M25" s="788" t="s">
        <v>128</v>
      </c>
      <c r="N25" s="788"/>
      <c r="O25" s="788"/>
      <c r="P25" s="788"/>
      <c r="Q25" s="788"/>
      <c r="R25" s="388" t="s">
        <v>128</v>
      </c>
      <c r="S25" s="389"/>
      <c r="T25" s="388"/>
      <c r="U25" s="388"/>
      <c r="V25" s="389"/>
      <c r="X25" s="390"/>
      <c r="Y25" s="347"/>
      <c r="Z25" s="334"/>
      <c r="AA25" s="335"/>
      <c r="AF25" s="341"/>
      <c r="AG25" s="341"/>
      <c r="AH25" s="341"/>
      <c r="AI25" s="341"/>
    </row>
    <row r="26" spans="8:49" hidden="1" x14ac:dyDescent="0.2">
      <c r="Y26" s="334"/>
      <c r="Z26" s="330"/>
      <c r="AA26" s="351"/>
      <c r="AF26" s="341"/>
      <c r="AG26" s="341"/>
      <c r="AH26" s="341"/>
      <c r="AI26" s="341"/>
    </row>
    <row r="27" spans="8:49" hidden="1" x14ac:dyDescent="0.2">
      <c r="W27" s="334"/>
      <c r="X27" s="335"/>
      <c r="Y27" s="334"/>
      <c r="AA27" s="335"/>
      <c r="AD27" s="334"/>
      <c r="AF27" s="341"/>
      <c r="AG27" s="341"/>
      <c r="AH27" s="341"/>
      <c r="AI27" s="341"/>
      <c r="AK27" s="335"/>
    </row>
    <row r="28" spans="8:49" hidden="1" x14ac:dyDescent="0.2">
      <c r="H28" s="343"/>
      <c r="I28" s="357"/>
      <c r="J28" s="334"/>
      <c r="L28" s="335"/>
      <c r="M28" s="343"/>
      <c r="N28" s="391"/>
      <c r="P28" s="372"/>
      <c r="R28" s="338"/>
      <c r="S28" s="376"/>
      <c r="U28" s="357"/>
      <c r="V28" s="343"/>
      <c r="W28" s="334"/>
      <c r="X28" s="335"/>
      <c r="Y28" s="334"/>
      <c r="AA28" s="335"/>
      <c r="AF28" s="341"/>
      <c r="AG28" s="341"/>
      <c r="AH28" s="341"/>
      <c r="AI28" s="341"/>
      <c r="AJ28" s="338"/>
      <c r="AK28" s="336"/>
      <c r="AS28" s="345" t="b">
        <f>ISBLANK('APOR.DEST.'!H26)</f>
        <v>1</v>
      </c>
      <c r="AT28" s="345" t="b">
        <f>ISBLANK('APOR.DEST.'!I26)</f>
        <v>1</v>
      </c>
      <c r="AU28" s="345" t="b">
        <f>ISBLANK('APOR.DEST.'!J26)</f>
        <v>1</v>
      </c>
      <c r="AV28" s="345" t="b">
        <f>NOT(OR(   AND(NOT(AS28),NOT(AT28)), AND(NOT(AU28),NOT( AND(AS28,AT28) ) ) ))</f>
        <v>1</v>
      </c>
      <c r="AW28" s="345" t="s">
        <v>179</v>
      </c>
    </row>
    <row r="29" spans="8:49" hidden="1" x14ac:dyDescent="0.2">
      <c r="H29" s="343"/>
      <c r="I29" s="357"/>
      <c r="J29" s="334"/>
      <c r="L29" s="335"/>
      <c r="M29" s="343"/>
      <c r="N29" s="391"/>
      <c r="R29" s="338"/>
      <c r="S29" s="376"/>
      <c r="U29" s="357"/>
      <c r="V29" s="343"/>
      <c r="W29" s="334"/>
      <c r="X29" s="335"/>
      <c r="Y29" s="334"/>
      <c r="AA29" s="335"/>
      <c r="AE29" s="334"/>
      <c r="AF29" s="341"/>
      <c r="AG29" s="341"/>
      <c r="AH29" s="341"/>
      <c r="AI29" s="341"/>
      <c r="AJ29" s="334"/>
      <c r="AK29" s="330"/>
      <c r="AL29" s="330"/>
      <c r="AM29" s="365"/>
      <c r="AN29" s="365"/>
      <c r="AO29" s="365"/>
      <c r="AS29" s="345" t="b">
        <f>ISBLANK('APOR.DEST.'!H27)</f>
        <v>1</v>
      </c>
      <c r="AT29" s="345" t="b">
        <f>ISBLANK('APOR.DEST.'!I27)</f>
        <v>1</v>
      </c>
      <c r="AU29" s="345" t="b">
        <f>ISBLANK('APOR.DEST.'!J27)</f>
        <v>1</v>
      </c>
      <c r="AV29" s="345" t="b">
        <f t="shared" ref="AV29:AV40" si="2">NOT(OR(   AND(NOT(AS29),NOT(AT29)), AND(NOT(AU29),NOT( AND(AS29,AT29) ) ) ))</f>
        <v>1</v>
      </c>
      <c r="AW29" s="345" t="s">
        <v>180</v>
      </c>
    </row>
    <row r="30" spans="8:49" ht="12.75" hidden="1" customHeight="1" x14ac:dyDescent="0.2">
      <c r="H30" s="343"/>
      <c r="I30" s="357"/>
      <c r="J30" s="334"/>
      <c r="K30" s="335"/>
      <c r="L30" s="335"/>
      <c r="M30" s="343"/>
      <c r="N30" s="391"/>
      <c r="R30" s="338"/>
      <c r="S30" s="376"/>
      <c r="U30" s="357"/>
      <c r="V30" s="343"/>
      <c r="W30" s="392"/>
      <c r="X30" s="392"/>
      <c r="Y30" s="392"/>
      <c r="Z30" s="392"/>
      <c r="AA30" s="392"/>
      <c r="AE30" s="335"/>
      <c r="AF30" s="341"/>
      <c r="AG30" s="341"/>
      <c r="AH30" s="341"/>
      <c r="AI30" s="341"/>
      <c r="AK30" s="351"/>
      <c r="AL30" s="351"/>
      <c r="AM30" s="334"/>
      <c r="AN30" s="334"/>
      <c r="AO30" s="334"/>
      <c r="AS30" s="345" t="b">
        <f>ISBLANK('APOR.DEST.'!H28)</f>
        <v>1</v>
      </c>
      <c r="AT30" s="345" t="b">
        <f>ISBLANK('APOR.DEST.'!I28)</f>
        <v>1</v>
      </c>
      <c r="AU30" s="345" t="b">
        <f>ISBLANK('APOR.DEST.'!J28)</f>
        <v>1</v>
      </c>
      <c r="AV30" s="345" t="b">
        <f t="shared" si="2"/>
        <v>1</v>
      </c>
      <c r="AW30" s="345" t="s">
        <v>181</v>
      </c>
    </row>
    <row r="31" spans="8:49" ht="12.75" hidden="1" customHeight="1" x14ac:dyDescent="0.2">
      <c r="H31" s="343"/>
      <c r="I31" s="357"/>
      <c r="J31" s="330"/>
      <c r="K31" s="372"/>
      <c r="L31" s="351"/>
      <c r="M31" s="343"/>
      <c r="N31" s="391"/>
      <c r="R31" s="338"/>
      <c r="S31" s="376"/>
      <c r="U31" s="357"/>
      <c r="V31" s="343"/>
      <c r="W31" s="392"/>
      <c r="X31" s="392"/>
      <c r="Y31" s="392"/>
      <c r="Z31" s="392"/>
      <c r="AA31" s="392"/>
      <c r="AE31" s="335"/>
      <c r="AF31" s="341"/>
      <c r="AG31" s="341"/>
      <c r="AH31" s="341"/>
      <c r="AI31" s="341"/>
      <c r="AK31" s="330"/>
      <c r="AL31" s="351"/>
      <c r="AM31" s="351"/>
      <c r="AN31" s="334"/>
      <c r="AO31" s="334"/>
      <c r="AQ31" s="334"/>
      <c r="AS31" s="345" t="b">
        <f>ISBLANK('APOR.DEST.'!H29)</f>
        <v>1</v>
      </c>
      <c r="AT31" s="345" t="b">
        <f>ISBLANK('APOR.DEST.'!I29)</f>
        <v>1</v>
      </c>
      <c r="AU31" s="345" t="b">
        <f>ISBLANK('APOR.DEST.'!J29)</f>
        <v>1</v>
      </c>
      <c r="AV31" s="345" t="b">
        <f t="shared" si="2"/>
        <v>1</v>
      </c>
      <c r="AW31" s="345" t="s">
        <v>182</v>
      </c>
    </row>
    <row r="32" spans="8:49" hidden="1" x14ac:dyDescent="0.2">
      <c r="H32" s="343"/>
      <c r="I32" s="357"/>
      <c r="J32" s="334"/>
      <c r="K32" s="346"/>
      <c r="L32" s="335"/>
      <c r="M32" s="343"/>
      <c r="N32" s="391"/>
      <c r="R32" s="338"/>
      <c r="S32" s="376"/>
      <c r="U32" s="357"/>
      <c r="V32" s="343"/>
      <c r="W32" s="334"/>
      <c r="X32" s="334"/>
      <c r="Y32" s="390"/>
      <c r="Z32" s="390"/>
      <c r="AA32" s="335"/>
      <c r="AE32" s="335"/>
      <c r="AF32" s="341"/>
      <c r="AG32" s="341"/>
      <c r="AH32" s="341"/>
      <c r="AI32" s="341"/>
      <c r="AK32" s="330"/>
      <c r="AL32" s="351"/>
      <c r="AM32" s="330"/>
      <c r="AN32" s="334"/>
      <c r="AO32" s="334"/>
      <c r="AQ32" s="334"/>
      <c r="AS32" s="345" t="b">
        <f>ISBLANK('APOR.DEST.'!H30)</f>
        <v>1</v>
      </c>
      <c r="AT32" s="345" t="b">
        <f>ISBLANK('APOR.DEST.'!I30)</f>
        <v>1</v>
      </c>
      <c r="AU32" s="345" t="b">
        <f>ISBLANK('APOR.DEST.'!J30)</f>
        <v>1</v>
      </c>
      <c r="AV32" s="345" t="b">
        <f t="shared" si="2"/>
        <v>1</v>
      </c>
      <c r="AW32" s="345" t="s">
        <v>183</v>
      </c>
    </row>
    <row r="33" spans="8:49" ht="15" hidden="1" x14ac:dyDescent="0.2">
      <c r="H33" s="343"/>
      <c r="I33" s="391"/>
      <c r="J33" s="334"/>
      <c r="K33" s="393"/>
      <c r="L33" s="335"/>
      <c r="M33" s="343"/>
      <c r="N33" s="343"/>
      <c r="R33" s="338"/>
      <c r="S33" s="338"/>
      <c r="W33" s="334"/>
      <c r="X33" s="335"/>
      <c r="Z33" s="390"/>
      <c r="AA33" s="335"/>
      <c r="AB33" s="394"/>
      <c r="AC33" s="394"/>
      <c r="AD33" s="345" t="s">
        <v>119</v>
      </c>
      <c r="AF33" s="341"/>
      <c r="AG33" s="341"/>
      <c r="AH33" s="341"/>
      <c r="AI33" s="341"/>
      <c r="AK33" s="351"/>
      <c r="AL33" s="351"/>
      <c r="AM33" s="351"/>
      <c r="AN33" s="334"/>
      <c r="AO33" s="365"/>
      <c r="AQ33" s="334"/>
      <c r="AS33" s="345" t="b">
        <f>ISBLANK('APOR.DEST.'!H31)</f>
        <v>1</v>
      </c>
      <c r="AT33" s="345" t="b">
        <f>ISBLANK('APOR.DEST.'!I31)</f>
        <v>1</v>
      </c>
      <c r="AU33" s="345" t="b">
        <f>ISBLANK('APOR.DEST.'!J31)</f>
        <v>1</v>
      </c>
      <c r="AV33" s="345" t="b">
        <f t="shared" si="2"/>
        <v>1</v>
      </c>
      <c r="AW33" s="345" t="s">
        <v>184</v>
      </c>
    </row>
    <row r="34" spans="8:49" hidden="1" x14ac:dyDescent="0.2">
      <c r="R34" s="334"/>
      <c r="W34" s="335"/>
      <c r="X34" s="334"/>
      <c r="Y34" s="390"/>
      <c r="AA34" s="334"/>
      <c r="AC34" s="343"/>
      <c r="AD34" s="345" t="s">
        <v>120</v>
      </c>
      <c r="AF34" s="341"/>
      <c r="AG34" s="341"/>
      <c r="AH34" s="341"/>
      <c r="AI34" s="341"/>
      <c r="AJ34" s="395"/>
      <c r="AK34" s="330"/>
      <c r="AM34" s="365"/>
      <c r="AN34" s="365"/>
      <c r="AO34" s="365"/>
      <c r="AQ34" s="334"/>
      <c r="AS34" s="345" t="b">
        <f>ISBLANK('APOR.DEST.'!H32)</f>
        <v>1</v>
      </c>
      <c r="AT34" s="345" t="b">
        <f>ISBLANK('APOR.DEST.'!I32)</f>
        <v>1</v>
      </c>
      <c r="AU34" s="345" t="b">
        <f>ISBLANK('APOR.DEST.'!J32)</f>
        <v>1</v>
      </c>
      <c r="AV34" s="345" t="b">
        <f t="shared" si="2"/>
        <v>1</v>
      </c>
      <c r="AW34" s="345" t="s">
        <v>185</v>
      </c>
    </row>
    <row r="35" spans="8:49" hidden="1" x14ac:dyDescent="0.2">
      <c r="R35" s="334"/>
      <c r="W35" s="334"/>
      <c r="X35" s="334"/>
      <c r="Y35" s="390"/>
      <c r="Z35" s="334"/>
      <c r="AA35" s="334"/>
      <c r="AC35" s="343"/>
      <c r="AD35" s="345" t="s">
        <v>147</v>
      </c>
      <c r="AF35" s="341"/>
      <c r="AG35" s="341"/>
      <c r="AH35" s="341"/>
      <c r="AI35" s="341"/>
      <c r="AJ35" s="395"/>
      <c r="AK35" s="335"/>
      <c r="AM35" s="365"/>
      <c r="AN35" s="365"/>
      <c r="AO35" s="365"/>
      <c r="AQ35" s="334"/>
      <c r="AS35" s="345" t="b">
        <f>ISBLANK('APOR.DEST.'!H33)</f>
        <v>1</v>
      </c>
      <c r="AT35" s="345" t="b">
        <f>ISBLANK('APOR.DEST.'!I33)</f>
        <v>1</v>
      </c>
      <c r="AU35" s="345" t="b">
        <f>ISBLANK('APOR.DEST.'!J33)</f>
        <v>1</v>
      </c>
      <c r="AV35" s="345" t="b">
        <f t="shared" si="2"/>
        <v>1</v>
      </c>
      <c r="AW35" s="345" t="s">
        <v>186</v>
      </c>
    </row>
    <row r="36" spans="8:49" hidden="1" x14ac:dyDescent="0.2">
      <c r="R36" s="334"/>
      <c r="W36" s="334"/>
      <c r="X36" s="334"/>
      <c r="Z36" s="390"/>
      <c r="AA36" s="334"/>
      <c r="AB36" s="390"/>
      <c r="AD36" s="345" t="s">
        <v>118</v>
      </c>
      <c r="AF36" s="341"/>
      <c r="AG36" s="341"/>
      <c r="AH36" s="341"/>
      <c r="AI36" s="341"/>
      <c r="AJ36" s="365"/>
      <c r="AK36" s="335"/>
      <c r="AM36" s="365"/>
      <c r="AN36" s="365"/>
      <c r="AO36" s="365"/>
      <c r="AS36" s="345" t="b">
        <f>ISBLANK('APOR.DEST.'!H34)</f>
        <v>1</v>
      </c>
      <c r="AT36" s="345" t="b">
        <f>ISBLANK('APOR.DEST.'!I34)</f>
        <v>1</v>
      </c>
      <c r="AU36" s="345" t="b">
        <f>ISBLANK('APOR.DEST.'!J34)</f>
        <v>1</v>
      </c>
      <c r="AV36" s="345" t="b">
        <f t="shared" si="2"/>
        <v>1</v>
      </c>
      <c r="AW36" s="345" t="s">
        <v>187</v>
      </c>
    </row>
    <row r="37" spans="8:49" hidden="1" x14ac:dyDescent="0.2">
      <c r="R37" s="334"/>
      <c r="W37" s="334"/>
      <c r="X37" s="334"/>
      <c r="Y37" s="390"/>
      <c r="Z37" s="390"/>
      <c r="AA37" s="334"/>
      <c r="AD37" s="396" t="s">
        <v>126</v>
      </c>
      <c r="AF37" s="341"/>
      <c r="AG37" s="341"/>
      <c r="AH37" s="341"/>
      <c r="AI37" s="341"/>
      <c r="AK37" s="335"/>
      <c r="AL37" s="334"/>
      <c r="AM37" s="330"/>
      <c r="AN37" s="365"/>
      <c r="AO37" s="365"/>
      <c r="AS37" s="345" t="b">
        <f>ISBLANK('APOR.DEST.'!H35)</f>
        <v>1</v>
      </c>
      <c r="AT37" s="345" t="b">
        <f>ISBLANK('APOR.DEST.'!I35)</f>
        <v>1</v>
      </c>
      <c r="AU37" s="345" t="b">
        <f>ISBLANK('APOR.DEST.'!J35)</f>
        <v>1</v>
      </c>
      <c r="AV37" s="345" t="b">
        <f t="shared" si="2"/>
        <v>1</v>
      </c>
      <c r="AW37" s="345" t="s">
        <v>188</v>
      </c>
    </row>
    <row r="38" spans="8:49" hidden="1" x14ac:dyDescent="0.2">
      <c r="R38" s="334"/>
      <c r="W38" s="334"/>
      <c r="X38" s="335"/>
      <c r="Y38" s="390"/>
      <c r="Z38" s="390"/>
      <c r="AA38" s="334"/>
      <c r="AB38" s="357"/>
      <c r="AC38" s="336"/>
      <c r="AD38" s="396" t="s">
        <v>127</v>
      </c>
      <c r="AF38" s="341"/>
      <c r="AG38" s="341"/>
      <c r="AH38" s="341"/>
      <c r="AI38" s="341"/>
      <c r="AJ38" s="365"/>
      <c r="AK38" s="330"/>
      <c r="AL38" s="334"/>
      <c r="AM38" s="330"/>
      <c r="AN38" s="365"/>
      <c r="AO38" s="365"/>
      <c r="AS38" s="345" t="b">
        <f>ISBLANK('APOR.DEST.'!H36)</f>
        <v>1</v>
      </c>
      <c r="AT38" s="345" t="b">
        <f>ISBLANK('APOR.DEST.'!I36)</f>
        <v>1</v>
      </c>
      <c r="AU38" s="345" t="b">
        <f>ISBLANK('APOR.DEST.'!J36)</f>
        <v>1</v>
      </c>
      <c r="AV38" s="345" t="b">
        <f t="shared" si="2"/>
        <v>1</v>
      </c>
      <c r="AW38" s="345" t="s">
        <v>189</v>
      </c>
    </row>
    <row r="39" spans="8:49" hidden="1" x14ac:dyDescent="0.2">
      <c r="R39" s="334"/>
      <c r="W39" s="334"/>
      <c r="X39" s="334"/>
      <c r="Y39" s="390"/>
      <c r="Z39" s="390"/>
      <c r="AA39" s="334"/>
      <c r="AB39" s="336"/>
      <c r="AC39" s="336"/>
      <c r="AD39" s="345" t="s">
        <v>121</v>
      </c>
      <c r="AE39" s="397"/>
      <c r="AF39" s="341"/>
      <c r="AG39" s="341"/>
      <c r="AH39" s="341"/>
      <c r="AI39" s="341"/>
      <c r="AL39" s="330"/>
      <c r="AM39" s="330"/>
      <c r="AN39" s="365"/>
      <c r="AO39" s="365"/>
      <c r="AS39" s="345" t="b">
        <f>ISBLANK('APOR.DEST.'!H37)</f>
        <v>1</v>
      </c>
      <c r="AT39" s="345" t="b">
        <f>ISBLANK('APOR.DEST.'!I37)</f>
        <v>1</v>
      </c>
      <c r="AU39" s="345" t="b">
        <f>ISBLANK('APOR.DEST.'!J37)</f>
        <v>1</v>
      </c>
      <c r="AV39" s="345" t="b">
        <f t="shared" si="2"/>
        <v>1</v>
      </c>
      <c r="AW39" s="345" t="s">
        <v>190</v>
      </c>
    </row>
    <row r="40" spans="8:49" hidden="1" x14ac:dyDescent="0.2">
      <c r="R40" s="334"/>
      <c r="V40" s="345" t="b">
        <f>ISBLANK('vcai-DESARROLLO'!H17)</f>
        <v>1</v>
      </c>
      <c r="W40" s="345" t="b">
        <f>ISBLANK('vcai-DESARROLLO'!I17)</f>
        <v>1</v>
      </c>
      <c r="X40" s="345" t="b">
        <f>ISBLANK('vcai-DESARROLLO'!J17)</f>
        <v>1</v>
      </c>
      <c r="Y40" s="345" t="b">
        <f>ISBLANK('vcai-DESARROLLO'!K17)</f>
        <v>1</v>
      </c>
      <c r="Z40" s="394" t="b">
        <f>OR(AND(AND(V40,W40),NOT(AND(NOT(X40),NOT(Y40)))),AND(AND(X40,Y40),NOT(AND(NOT(V40),NOT(W40)))))</f>
        <v>1</v>
      </c>
      <c r="AA40" s="345" t="s">
        <v>175</v>
      </c>
      <c r="AB40" s="336"/>
      <c r="AC40" s="336"/>
      <c r="AD40" s="336"/>
      <c r="AJ40" s="365"/>
      <c r="AK40" s="330"/>
      <c r="AL40" s="334"/>
      <c r="AM40" s="330"/>
      <c r="AN40" s="365"/>
      <c r="AO40" s="365"/>
      <c r="AS40" s="345" t="b">
        <f>ISBLANK('APOR.DEST.'!H38)</f>
        <v>1</v>
      </c>
      <c r="AT40" s="345" t="b">
        <f>ISBLANK('APOR.DEST.'!I38)</f>
        <v>1</v>
      </c>
      <c r="AU40" s="345" t="b">
        <f>ISBLANK('APOR.DEST.'!J38)</f>
        <v>1</v>
      </c>
      <c r="AV40" s="345" t="b">
        <f t="shared" si="2"/>
        <v>1</v>
      </c>
      <c r="AW40" s="345" t="s">
        <v>191</v>
      </c>
    </row>
    <row r="41" spans="8:49" hidden="1" x14ac:dyDescent="0.2">
      <c r="H41" s="345" t="b">
        <f>ISBLANK('fact efi-SUPERIOR'!G15)</f>
        <v>1</v>
      </c>
      <c r="I41" s="345" t="b">
        <f>ISBLANK('fact efi-SUPERIOR'!H15)</f>
        <v>1</v>
      </c>
      <c r="J41" s="345" t="b">
        <f>ISBLANK('fact efi-SUPERIOR'!I15)</f>
        <v>1</v>
      </c>
      <c r="K41" s="345" t="b">
        <f>ISBLANK('fact efi-SUPERIOR'!J15)</f>
        <v>1</v>
      </c>
      <c r="L41" s="345" t="b">
        <f>ISBLANK('fact efi-SUPERIOR'!K15)</f>
        <v>1</v>
      </c>
      <c r="M41" s="345" t="b">
        <f t="shared" ref="M41:M52" si="3">OR(AND(NOT(H41),I41,J41,K41,L41),AND(AND(H41,K41,L41),NOT(AND(NOT(I41),NOT(J41)))),AND(AND(H41,I41,J41),NOT(AND(NOT(K41),NOT(L41)))))</f>
        <v>1</v>
      </c>
      <c r="N41" s="345" t="s">
        <v>163</v>
      </c>
      <c r="R41" s="334"/>
      <c r="V41" s="345" t="b">
        <f>ISBLANK('vcai-DESARROLLO'!H20)</f>
        <v>1</v>
      </c>
      <c r="W41" s="345" t="b">
        <f>ISBLANK('vcai-DESARROLLO'!I20)</f>
        <v>1</v>
      </c>
      <c r="X41" s="345" t="b">
        <f>ISBLANK('vcai-DESARROLLO'!J20)</f>
        <v>1</v>
      </c>
      <c r="Y41" s="345" t="b">
        <f>ISBLANK('vcai-DESARROLLO'!K20)</f>
        <v>1</v>
      </c>
      <c r="Z41" s="394" t="b">
        <f>OR(AND(AND(V41,W41),NOT(AND(NOT(X41),NOT(Y41)))),AND(AND(X41,Y41),NOT(AND(NOT(V41),NOT(W41)))))</f>
        <v>1</v>
      </c>
      <c r="AA41" s="345" t="s">
        <v>176</v>
      </c>
      <c r="AB41" s="357"/>
      <c r="AC41" s="336"/>
      <c r="AD41" s="336"/>
      <c r="AL41" s="330"/>
      <c r="AM41" s="330"/>
    </row>
    <row r="42" spans="8:49" hidden="1" x14ac:dyDescent="0.2">
      <c r="H42" s="345" t="b">
        <f>ISBLANK('fact efi-SUPERIOR'!G18)</f>
        <v>1</v>
      </c>
      <c r="I42" s="345" t="b">
        <f>ISBLANK('fact efi-SUPERIOR'!H18)</f>
        <v>1</v>
      </c>
      <c r="J42" s="345" t="b">
        <f>ISBLANK('fact efi-SUPERIOR'!I18)</f>
        <v>1</v>
      </c>
      <c r="K42" s="345" t="b">
        <f>ISBLANK('fact efi-SUPERIOR'!J18)</f>
        <v>1</v>
      </c>
      <c r="L42" s="345" t="b">
        <f>ISBLANK('fact efi-SUPERIOR'!K18)</f>
        <v>1</v>
      </c>
      <c r="M42" s="345" t="b">
        <f t="shared" si="3"/>
        <v>1</v>
      </c>
      <c r="N42" s="345" t="s">
        <v>164</v>
      </c>
      <c r="R42" s="334"/>
      <c r="V42" s="345" t="b">
        <f>ISBLANK('vcai-DESARROLLO'!H23)</f>
        <v>1</v>
      </c>
      <c r="W42" s="345" t="b">
        <f>ISBLANK('vcai-DESARROLLO'!I23)</f>
        <v>1</v>
      </c>
      <c r="X42" s="345" t="b">
        <f>ISBLANK('vcai-DESARROLLO'!J23)</f>
        <v>1</v>
      </c>
      <c r="Y42" s="345" t="b">
        <f>ISBLANK('vcai-DESARROLLO'!K23)</f>
        <v>1</v>
      </c>
      <c r="Z42" s="394" t="b">
        <f>OR(AND(AND(V42,W42),NOT(AND(NOT(X42),NOT(Y42)))),AND(AND(X42,Y42),NOT(AND(NOT(V42),NOT(W42)))))</f>
        <v>1</v>
      </c>
      <c r="AA42" s="345" t="s">
        <v>177</v>
      </c>
      <c r="AB42" s="336"/>
      <c r="AC42" s="336"/>
      <c r="AD42" s="336"/>
      <c r="AL42" s="334"/>
      <c r="AM42" s="330"/>
    </row>
    <row r="43" spans="8:49" hidden="1" x14ac:dyDescent="0.2">
      <c r="H43" s="345" t="b">
        <f>ISBLANK('fact efi-SUPERIOR'!G19)</f>
        <v>1</v>
      </c>
      <c r="I43" s="345" t="b">
        <f>ISBLANK('fact efi-SUPERIOR'!H19)</f>
        <v>1</v>
      </c>
      <c r="J43" s="345" t="b">
        <f>ISBLANK('fact efi-SUPERIOR'!I19)</f>
        <v>1</v>
      </c>
      <c r="K43" s="345" t="b">
        <f>ISBLANK('fact efi-SUPERIOR'!J19)</f>
        <v>1</v>
      </c>
      <c r="L43" s="345" t="b">
        <f>ISBLANK('fact efi-SUPERIOR'!K19)</f>
        <v>1</v>
      </c>
      <c r="M43" s="345" t="b">
        <f t="shared" si="3"/>
        <v>1</v>
      </c>
      <c r="N43" s="345" t="s">
        <v>165</v>
      </c>
      <c r="R43" s="334"/>
      <c r="V43" s="345" t="b">
        <f>ISBLANK('vcai-DESARROLLO'!H26)</f>
        <v>1</v>
      </c>
      <c r="W43" s="345" t="b">
        <f>ISBLANK('vcai-DESARROLLO'!I26)</f>
        <v>1</v>
      </c>
      <c r="X43" s="345" t="b">
        <f>ISBLANK('vcai-DESARROLLO'!J26)</f>
        <v>1</v>
      </c>
      <c r="Y43" s="345" t="b">
        <f>ISBLANK('vcai-DESARROLLO'!K26)</f>
        <v>1</v>
      </c>
      <c r="Z43" s="394" t="b">
        <f>OR(AND(AND(V43,W43),NOT(AND(NOT(X43),NOT(Y43)))),AND(AND(X43,Y43),NOT(AND(NOT(V43),NOT(W43)))))</f>
        <v>1</v>
      </c>
      <c r="AA43" s="345" t="s">
        <v>178</v>
      </c>
      <c r="AB43" s="334"/>
      <c r="AC43" s="334"/>
      <c r="AL43" s="330"/>
      <c r="AM43" s="330"/>
    </row>
    <row r="44" spans="8:49" hidden="1" x14ac:dyDescent="0.2">
      <c r="H44" s="345" t="b">
        <f>ISBLANK('fact efi-SUPERIOR'!G20)</f>
        <v>1</v>
      </c>
      <c r="I44" s="345" t="b">
        <f>ISBLANK('fact efi-SUPERIOR'!H20)</f>
        <v>1</v>
      </c>
      <c r="J44" s="345" t="b">
        <f>ISBLANK('fact efi-SUPERIOR'!I20)</f>
        <v>1</v>
      </c>
      <c r="K44" s="345" t="b">
        <f>ISBLANK('fact efi-SUPERIOR'!J20)</f>
        <v>1</v>
      </c>
      <c r="L44" s="345" t="b">
        <f>ISBLANK('fact efi-SUPERIOR'!K20)</f>
        <v>1</v>
      </c>
      <c r="M44" s="345" t="b">
        <f t="shared" si="3"/>
        <v>1</v>
      </c>
      <c r="N44" s="345" t="s">
        <v>166</v>
      </c>
      <c r="R44" s="334"/>
      <c r="Z44" s="394"/>
      <c r="AL44" s="334"/>
      <c r="AM44" s="330"/>
    </row>
    <row r="45" spans="8:49" hidden="1" x14ac:dyDescent="0.2">
      <c r="H45" s="345" t="b">
        <f>ISBLANK('fact efi-SUPERIOR'!G23)</f>
        <v>1</v>
      </c>
      <c r="I45" s="345" t="b">
        <f>ISBLANK('fact efi-SUPERIOR'!H23)</f>
        <v>1</v>
      </c>
      <c r="J45" s="345" t="b">
        <f>ISBLANK('fact efi-SUPERIOR'!I23)</f>
        <v>1</v>
      </c>
      <c r="K45" s="345" t="b">
        <f>ISBLANK('fact efi-SUPERIOR'!J23)</f>
        <v>1</v>
      </c>
      <c r="L45" s="345" t="b">
        <f>ISBLANK('fact efi-SUPERIOR'!K23)</f>
        <v>1</v>
      </c>
      <c r="M45" s="345" t="b">
        <f t="shared" si="3"/>
        <v>1</v>
      </c>
      <c r="N45" s="345" t="s">
        <v>167</v>
      </c>
      <c r="R45" s="334"/>
      <c r="Z45" s="394"/>
      <c r="AL45" s="330"/>
      <c r="AM45" s="330"/>
    </row>
    <row r="46" spans="8:49" hidden="1" x14ac:dyDescent="0.2">
      <c r="H46" s="345" t="b">
        <f>ISBLANK('fact efi-SUPERIOR'!G24)</f>
        <v>1</v>
      </c>
      <c r="I46" s="345" t="b">
        <f>ISBLANK('fact efi-SUPERIOR'!H24)</f>
        <v>1</v>
      </c>
      <c r="J46" s="345" t="b">
        <f>ISBLANK('fact efi-SUPERIOR'!I24)</f>
        <v>1</v>
      </c>
      <c r="K46" s="345" t="b">
        <f>ISBLANK('fact efi-SUPERIOR'!J24)</f>
        <v>1</v>
      </c>
      <c r="L46" s="345" t="b">
        <f>ISBLANK('fact efi-SUPERIOR'!K24)</f>
        <v>1</v>
      </c>
      <c r="M46" s="345" t="b">
        <f t="shared" si="3"/>
        <v>1</v>
      </c>
      <c r="N46" s="345" t="s">
        <v>168</v>
      </c>
      <c r="AB46" s="345" t="b">
        <f>ISBLANK(MDI!G19)</f>
        <v>1</v>
      </c>
      <c r="AC46" s="345" t="b">
        <f>ISBLANK(MDI!H19)</f>
        <v>1</v>
      </c>
      <c r="AD46" s="345" t="b">
        <f>ISBLANK(MDI!I19)</f>
        <v>1</v>
      </c>
      <c r="AE46" s="345" t="b">
        <f>ISBLANK(MDI!J19)</f>
        <v>1</v>
      </c>
      <c r="AF46" s="345" t="b">
        <f>ISBLANK(MDI!K19)</f>
        <v>1</v>
      </c>
      <c r="AG46" s="345" t="b">
        <f>OR(AND(NOT(AB46),AC46,AD46,AE46,AF46),AND(AND(AB46,AE46,AF46),NOT(AND(NOT(AC46),NOT(AD46)))),AND(AND(AB46,AC46,AD46),NOT(AND(NOT(AE46),NOT(AF46)))))</f>
        <v>1</v>
      </c>
      <c r="AH46" s="345" t="s">
        <v>155</v>
      </c>
      <c r="AL46" s="334"/>
      <c r="AM46" s="330"/>
    </row>
    <row r="47" spans="8:49" hidden="1" x14ac:dyDescent="0.2">
      <c r="H47" s="345" t="b">
        <f>ISBLANK('fact efi-SUPERIOR'!G25)</f>
        <v>1</v>
      </c>
      <c r="I47" s="345" t="b">
        <f>ISBLANK('fact efi-SUPERIOR'!H25)</f>
        <v>1</v>
      </c>
      <c r="J47" s="345" t="b">
        <f>ISBLANK('fact efi-SUPERIOR'!I25)</f>
        <v>1</v>
      </c>
      <c r="K47" s="345" t="b">
        <f>ISBLANK('fact efi-SUPERIOR'!J25)</f>
        <v>1</v>
      </c>
      <c r="L47" s="345" t="b">
        <f>ISBLANK('fact efi-SUPERIOR'!K25)</f>
        <v>1</v>
      </c>
      <c r="M47" s="345" t="b">
        <f t="shared" si="3"/>
        <v>1</v>
      </c>
      <c r="N47" s="345" t="s">
        <v>169</v>
      </c>
      <c r="Z47" s="394"/>
      <c r="AB47" s="345" t="b">
        <f>ISBLANK(MDI!G23)</f>
        <v>1</v>
      </c>
      <c r="AC47" s="345" t="b">
        <f>ISBLANK(MDI!H23)</f>
        <v>1</v>
      </c>
      <c r="AD47" s="345" t="b">
        <f>ISBLANK(MDI!I23)</f>
        <v>1</v>
      </c>
      <c r="AE47" s="345" t="b">
        <f>ISBLANK(MDI!J23)</f>
        <v>1</v>
      </c>
      <c r="AF47" s="345" t="b">
        <f>ISBLANK(MDI!K23)</f>
        <v>1</v>
      </c>
      <c r="AG47" s="345" t="b">
        <f t="shared" ref="AG47:AG48" si="4">OR(AND(NOT(AB47),AC47,AD47,AE47,AF47),AND(AND(AB47,AE47,AF47),NOT(AND(NOT(AC47),NOT(AD47)))),AND(AND(AB47,AC47,AD47),NOT(AND(NOT(AE47),NOT(AF47)))))</f>
        <v>1</v>
      </c>
      <c r="AH47" s="345" t="s">
        <v>156</v>
      </c>
      <c r="AL47" s="330"/>
      <c r="AM47" s="330"/>
    </row>
    <row r="48" spans="8:49" hidden="1" x14ac:dyDescent="0.2">
      <c r="H48" s="345" t="b">
        <f>ISBLANK('fact efi-SUPERIOR'!G28)</f>
        <v>1</v>
      </c>
      <c r="I48" s="345" t="b">
        <f>ISBLANK('fact efi-SUPERIOR'!H28)</f>
        <v>1</v>
      </c>
      <c r="J48" s="345" t="b">
        <f>ISBLANK('fact efi-SUPERIOR'!I28)</f>
        <v>1</v>
      </c>
      <c r="K48" s="345" t="b">
        <f>ISBLANK('fact efi-SUPERIOR'!J28)</f>
        <v>1</v>
      </c>
      <c r="L48" s="345" t="b">
        <f>ISBLANK('fact efi-SUPERIOR'!K28)</f>
        <v>1</v>
      </c>
      <c r="M48" s="345" t="b">
        <f t="shared" si="3"/>
        <v>1</v>
      </c>
      <c r="N48" s="345" t="s">
        <v>170</v>
      </c>
      <c r="Z48" s="394"/>
      <c r="AB48" s="345" t="b">
        <f>ISBLANK(MDI!G27)</f>
        <v>1</v>
      </c>
      <c r="AC48" s="345" t="b">
        <f>ISBLANK(MDI!H27)</f>
        <v>1</v>
      </c>
      <c r="AD48" s="345" t="b">
        <f>ISBLANK(MDI!I27)</f>
        <v>1</v>
      </c>
      <c r="AE48" s="345" t="b">
        <f>ISBLANK(MDI!J27)</f>
        <v>1</v>
      </c>
      <c r="AF48" s="345" t="b">
        <f>ISBLANK(MDI!K27)</f>
        <v>1</v>
      </c>
      <c r="AG48" s="345" t="b">
        <f t="shared" si="4"/>
        <v>1</v>
      </c>
      <c r="AH48" s="345" t="s">
        <v>157</v>
      </c>
      <c r="AL48" s="334"/>
      <c r="AM48" s="330"/>
    </row>
    <row r="49" spans="8:39" hidden="1" x14ac:dyDescent="0.2">
      <c r="H49" s="345" t="b">
        <f>ISBLANK('fact efi-SUPERIOR'!G29)</f>
        <v>1</v>
      </c>
      <c r="I49" s="345" t="b">
        <f>ISBLANK('fact efi-SUPERIOR'!H29)</f>
        <v>1</v>
      </c>
      <c r="J49" s="345" t="b">
        <f>ISBLANK('fact efi-SUPERIOR'!I29)</f>
        <v>1</v>
      </c>
      <c r="K49" s="345" t="b">
        <f>ISBLANK('fact efi-SUPERIOR'!J29)</f>
        <v>1</v>
      </c>
      <c r="L49" s="345" t="b">
        <f>ISBLANK('fact efi-SUPERIOR'!K29)</f>
        <v>1</v>
      </c>
      <c r="M49" s="345" t="b">
        <f t="shared" si="3"/>
        <v>1</v>
      </c>
      <c r="N49" s="345" t="s">
        <v>171</v>
      </c>
      <c r="AB49" s="345" t="b">
        <f>ISBLANK(MDI!G31)</f>
        <v>1</v>
      </c>
      <c r="AC49" s="345" t="b">
        <f>ISBLANK(MDI!H31)</f>
        <v>1</v>
      </c>
      <c r="AD49" s="345" t="b">
        <f>ISBLANK(MDI!I31)</f>
        <v>1</v>
      </c>
      <c r="AE49" s="345" t="b">
        <f>ISBLANK(MDI!J31)</f>
        <v>1</v>
      </c>
      <c r="AF49" s="345" t="b">
        <f>ISBLANK(MDI!K31)</f>
        <v>1</v>
      </c>
      <c r="AG49" s="345" t="b">
        <f>OR(AND(NOT(AB49),AC49,AD49,AE49,AF49),AND(AND(AB49,AE49,AF49),NOT(AND(NOT(AC49),NOT(AD49)))),AND(AND(AB49,AC49,AD49),NOT(AND(NOT(AE49),NOT(AF49)))))</f>
        <v>1</v>
      </c>
      <c r="AH49" s="345" t="s">
        <v>158</v>
      </c>
      <c r="AL49" s="330"/>
      <c r="AM49" s="330"/>
    </row>
    <row r="50" spans="8:39" hidden="1" x14ac:dyDescent="0.2">
      <c r="H50" s="345" t="b">
        <f>ISBLANK('fact efi-SUPERIOR'!G32)</f>
        <v>1</v>
      </c>
      <c r="I50" s="345" t="b">
        <f>ISBLANK('fact efi-SUPERIOR'!H32)</f>
        <v>1</v>
      </c>
      <c r="J50" s="345" t="b">
        <f>ISBLANK('fact efi-SUPERIOR'!I32)</f>
        <v>1</v>
      </c>
      <c r="K50" s="345" t="b">
        <f>ISBLANK('fact efi-SUPERIOR'!J32)</f>
        <v>1</v>
      </c>
      <c r="L50" s="345" t="b">
        <f>ISBLANK('fact efi-SUPERIOR'!K32)</f>
        <v>1</v>
      </c>
      <c r="M50" s="345" t="b">
        <f t="shared" si="3"/>
        <v>1</v>
      </c>
      <c r="N50" s="345" t="s">
        <v>172</v>
      </c>
      <c r="Z50" s="394"/>
      <c r="AB50" s="345" t="b">
        <f>ISBLANK(MDI!G35)</f>
        <v>1</v>
      </c>
      <c r="AC50" s="345" t="b">
        <f>ISBLANK(MDI!H35)</f>
        <v>1</v>
      </c>
      <c r="AD50" s="345" t="b">
        <f>ISBLANK(MDI!I35)</f>
        <v>1</v>
      </c>
      <c r="AE50" s="345" t="b">
        <f>ISBLANK(MDI!J35)</f>
        <v>1</v>
      </c>
      <c r="AF50" s="345" t="b">
        <f>ISBLANK(MDI!K35)</f>
        <v>1</v>
      </c>
      <c r="AG50" s="345" t="b">
        <f>OR(AND(NOT(AB50),AC50,AD50,AE50,AF50),AND(AND(AB50,AE50,AF50),NOT(AND(NOT(AC50),NOT(AD50)))),AND(AND(AB50,AC50,AD50),NOT(AND(NOT(AE50),NOT(AF50)))))</f>
        <v>1</v>
      </c>
      <c r="AH50" s="345" t="s">
        <v>159</v>
      </c>
      <c r="AL50" s="334"/>
      <c r="AM50" s="330"/>
    </row>
    <row r="51" spans="8:39" hidden="1" x14ac:dyDescent="0.2">
      <c r="H51" s="345" t="b">
        <f>ISBLANK('fact efi-SUPERIOR'!G33)</f>
        <v>1</v>
      </c>
      <c r="I51" s="345" t="b">
        <f>ISBLANK('fact efi-SUPERIOR'!H33)</f>
        <v>1</v>
      </c>
      <c r="J51" s="345" t="b">
        <f>ISBLANK('fact efi-SUPERIOR'!I33)</f>
        <v>1</v>
      </c>
      <c r="K51" s="345" t="b">
        <f>ISBLANK('fact efi-SUPERIOR'!J33)</f>
        <v>1</v>
      </c>
      <c r="L51" s="345" t="b">
        <f>ISBLANK('fact efi-SUPERIOR'!K33)</f>
        <v>1</v>
      </c>
      <c r="M51" s="345" t="b">
        <f t="shared" si="3"/>
        <v>1</v>
      </c>
      <c r="N51" s="345" t="s">
        <v>173</v>
      </c>
      <c r="W51" s="334"/>
      <c r="X51" s="334"/>
      <c r="Y51" s="390"/>
      <c r="Z51" s="390"/>
      <c r="AA51" s="334"/>
      <c r="AB51" s="345" t="b">
        <f>ISBLANK(MDI!G39)</f>
        <v>1</v>
      </c>
      <c r="AC51" s="345" t="b">
        <f>ISBLANK(MDI!H39)</f>
        <v>1</v>
      </c>
      <c r="AD51" s="345" t="b">
        <f>ISBLANK(MDI!I39)</f>
        <v>1</v>
      </c>
      <c r="AE51" s="345" t="b">
        <f>ISBLANK(MDI!J39)</f>
        <v>1</v>
      </c>
      <c r="AF51" s="345" t="b">
        <f>ISBLANK(MDI!K39)</f>
        <v>1</v>
      </c>
      <c r="AG51" s="345" t="b">
        <f>OR(AND(NOT(AB51),AC51,AD51,AE51,AF51),AND(AND(AB51,AE51,AF51),NOT(AND(NOT(AC51),NOT(AD51)))),AND(AND(AB51,AC51,AD51),NOT(AND(NOT(AE51),NOT(AF51)))))</f>
        <v>1</v>
      </c>
      <c r="AH51" s="345" t="s">
        <v>274</v>
      </c>
      <c r="AL51" s="330"/>
      <c r="AM51" s="330"/>
    </row>
    <row r="52" spans="8:39" hidden="1" x14ac:dyDescent="0.2">
      <c r="H52" s="345" t="b">
        <f>ISBLANK('fact efi-SUPERIOR'!G34)</f>
        <v>1</v>
      </c>
      <c r="I52" s="345" t="b">
        <f>ISBLANK('fact efi-SUPERIOR'!H34)</f>
        <v>1</v>
      </c>
      <c r="J52" s="345" t="b">
        <f>ISBLANK('fact efi-SUPERIOR'!I34)</f>
        <v>1</v>
      </c>
      <c r="K52" s="345" t="b">
        <f>ISBLANK('fact efi-SUPERIOR'!J34)</f>
        <v>1</v>
      </c>
      <c r="L52" s="345" t="b">
        <f>ISBLANK('fact efi-SUPERIOR'!K34)</f>
        <v>1</v>
      </c>
      <c r="M52" s="345" t="b">
        <f t="shared" si="3"/>
        <v>1</v>
      </c>
      <c r="N52" s="345" t="s">
        <v>174</v>
      </c>
      <c r="W52" s="334"/>
      <c r="X52" s="335"/>
      <c r="Y52" s="390"/>
      <c r="Z52" s="390"/>
      <c r="AA52" s="334"/>
      <c r="AB52" s="345" t="b">
        <f>ISBLANK(MDI!G43)</f>
        <v>1</v>
      </c>
      <c r="AC52" s="345" t="b">
        <f>ISBLANK(MDI!H43)</f>
        <v>1</v>
      </c>
      <c r="AD52" s="345" t="b">
        <f>ISBLANK(MDI!I43)</f>
        <v>1</v>
      </c>
      <c r="AE52" s="345" t="b">
        <f>ISBLANK(MDI!J43)</f>
        <v>1</v>
      </c>
      <c r="AF52" s="345" t="b">
        <f>ISBLANK(MDI!K43)</f>
        <v>1</v>
      </c>
      <c r="AG52" s="345" t="b">
        <f>OR(AND(NOT(AB52),AC52,AD52,AE52,AF52),AND(AND(AB52,AE52,AF52),NOT(AND(NOT(AC52),NOT(AD52)))),AND(AND(AB52,AC52,AD52),NOT(AND(NOT(AE52),NOT(AF52)))))</f>
        <v>1</v>
      </c>
      <c r="AH52" s="345" t="s">
        <v>275</v>
      </c>
      <c r="AL52" s="334"/>
      <c r="AM52" s="330"/>
    </row>
    <row r="53" spans="8:39" hidden="1" x14ac:dyDescent="0.2">
      <c r="W53" s="334"/>
      <c r="X53" s="334"/>
      <c r="Y53" s="390"/>
      <c r="Z53" s="390"/>
      <c r="AA53" s="334"/>
      <c r="AL53" s="330"/>
      <c r="AM53" s="330"/>
    </row>
    <row r="54" spans="8:39" hidden="1" x14ac:dyDescent="0.2">
      <c r="W54" s="330"/>
      <c r="X54" s="351"/>
      <c r="Y54" s="390"/>
      <c r="Z54" s="390"/>
      <c r="AA54" s="334"/>
      <c r="AL54" s="334"/>
      <c r="AM54" s="330"/>
    </row>
    <row r="55" spans="8:39" hidden="1" x14ac:dyDescent="0.2">
      <c r="H55" s="345" t="b">
        <f>ISBLANK('fact efi-3°EVALUADOR'!G15)</f>
        <v>1</v>
      </c>
      <c r="I55" s="345" t="b">
        <f>ISBLANK('fact efi-3°EVALUADOR'!H15)</f>
        <v>1</v>
      </c>
      <c r="J55" s="345" t="b">
        <f>ISBLANK('fact efi-3°EVALUADOR'!I15)</f>
        <v>1</v>
      </c>
      <c r="K55" s="345" t="b">
        <f>ISBLANK('fact efi-3°EVALUADOR'!J15)</f>
        <v>1</v>
      </c>
      <c r="L55" s="345" t="b">
        <f>ISBLANK('fact efi-3°EVALUADOR'!K15)</f>
        <v>1</v>
      </c>
      <c r="M55" s="345" t="b">
        <f t="shared" ref="M55:M66" si="5">OR(AND(NOT(H55),I55,J55,K55,L55),AND(AND(H55,K55,L55),NOT(AND(NOT(I55),NOT(J55)))),AND(AND(H55,I55,J55),NOT(AND(NOT(K55),NOT(L55)))))</f>
        <v>1</v>
      </c>
      <c r="N55" s="345" t="s">
        <v>192</v>
      </c>
      <c r="W55" s="334"/>
      <c r="X55" s="334"/>
      <c r="Y55" s="390"/>
      <c r="Z55" s="390"/>
      <c r="AA55" s="334"/>
      <c r="AL55" s="330"/>
      <c r="AM55" s="330"/>
    </row>
    <row r="56" spans="8:39" hidden="1" x14ac:dyDescent="0.2">
      <c r="H56" s="345" t="b">
        <f>ISBLANK('fact efi-3°EVALUADOR'!G18)</f>
        <v>1</v>
      </c>
      <c r="I56" s="345" t="b">
        <f>ISBLANK('fact efi-3°EVALUADOR'!H18)</f>
        <v>1</v>
      </c>
      <c r="J56" s="345" t="b">
        <f>ISBLANK('fact efi-3°EVALUADOR'!I18)</f>
        <v>1</v>
      </c>
      <c r="K56" s="345" t="b">
        <f>ISBLANK('fact efi-3°EVALUADOR'!J18)</f>
        <v>1</v>
      </c>
      <c r="L56" s="345" t="b">
        <f>ISBLANK('fact efi-3°EVALUADOR'!K18)</f>
        <v>1</v>
      </c>
      <c r="M56" s="345" t="b">
        <f t="shared" si="5"/>
        <v>1</v>
      </c>
      <c r="N56" s="345" t="s">
        <v>193</v>
      </c>
      <c r="W56" s="334"/>
      <c r="X56" s="335"/>
      <c r="Y56" s="390"/>
      <c r="Z56" s="390"/>
      <c r="AA56" s="334"/>
      <c r="AL56" s="334"/>
      <c r="AM56" s="330"/>
    </row>
    <row r="57" spans="8:39" hidden="1" x14ac:dyDescent="0.2">
      <c r="H57" s="345" t="b">
        <f>ISBLANK('fact efi-3°EVALUADOR'!G19)</f>
        <v>1</v>
      </c>
      <c r="I57" s="345" t="b">
        <f>ISBLANK('fact efi-3°EVALUADOR'!H19)</f>
        <v>1</v>
      </c>
      <c r="J57" s="345" t="b">
        <f>ISBLANK('fact efi-3°EVALUADOR'!I19)</f>
        <v>1</v>
      </c>
      <c r="K57" s="345" t="b">
        <f>ISBLANK('fact efi-3°EVALUADOR'!J19)</f>
        <v>1</v>
      </c>
      <c r="L57" s="345" t="b">
        <f>ISBLANK('fact efi-3°EVALUADOR'!K19)</f>
        <v>1</v>
      </c>
      <c r="M57" s="345" t="b">
        <f t="shared" si="5"/>
        <v>1</v>
      </c>
      <c r="N57" s="345" t="s">
        <v>194</v>
      </c>
      <c r="W57" s="334"/>
      <c r="X57" s="334"/>
      <c r="Y57" s="390"/>
      <c r="Z57" s="390"/>
      <c r="AA57" s="334"/>
      <c r="AL57" s="330"/>
      <c r="AM57" s="330"/>
    </row>
    <row r="58" spans="8:39" hidden="1" x14ac:dyDescent="0.2">
      <c r="H58" s="345" t="b">
        <f>ISBLANK('fact efi-3°EVALUADOR'!G20)</f>
        <v>1</v>
      </c>
      <c r="I58" s="345" t="b">
        <f>ISBLANK('fact efi-3°EVALUADOR'!H20)</f>
        <v>1</v>
      </c>
      <c r="J58" s="345" t="b">
        <f>ISBLANK('fact efi-3°EVALUADOR'!I20)</f>
        <v>1</v>
      </c>
      <c r="K58" s="345" t="b">
        <f>ISBLANK('fact efi-3°EVALUADOR'!J20)</f>
        <v>1</v>
      </c>
      <c r="L58" s="345" t="b">
        <f>ISBLANK('fact efi-3°EVALUADOR'!K20)</f>
        <v>1</v>
      </c>
      <c r="M58" s="345" t="b">
        <f t="shared" si="5"/>
        <v>1</v>
      </c>
      <c r="N58" s="345" t="s">
        <v>195</v>
      </c>
      <c r="W58" s="334"/>
      <c r="X58" s="335"/>
      <c r="Y58" s="390"/>
      <c r="Z58" s="390"/>
      <c r="AA58" s="334"/>
      <c r="AL58" s="334"/>
      <c r="AM58" s="330"/>
    </row>
    <row r="59" spans="8:39" hidden="1" x14ac:dyDescent="0.2">
      <c r="H59" s="345" t="b">
        <f>ISBLANK('fact efi-3°EVALUADOR'!G23)</f>
        <v>1</v>
      </c>
      <c r="I59" s="345" t="b">
        <f>ISBLANK('fact efi-3°EVALUADOR'!H23)</f>
        <v>1</v>
      </c>
      <c r="J59" s="345" t="b">
        <f>ISBLANK('fact efi-3°EVALUADOR'!I23)</f>
        <v>1</v>
      </c>
      <c r="K59" s="345" t="b">
        <f>ISBLANK('fact efi-3°EVALUADOR'!J23)</f>
        <v>1</v>
      </c>
      <c r="L59" s="345" t="b">
        <f>ISBLANK('fact efi-3°EVALUADOR'!K23)</f>
        <v>1</v>
      </c>
      <c r="M59" s="345" t="b">
        <f t="shared" si="5"/>
        <v>1</v>
      </c>
      <c r="N59" s="345" t="s">
        <v>196</v>
      </c>
      <c r="W59" s="334"/>
      <c r="X59" s="334"/>
      <c r="Y59" s="390"/>
      <c r="Z59" s="390"/>
      <c r="AA59" s="334"/>
      <c r="AL59" s="330"/>
      <c r="AM59" s="330"/>
    </row>
    <row r="60" spans="8:39" hidden="1" x14ac:dyDescent="0.2">
      <c r="H60" s="345" t="b">
        <f>ISBLANK('fact efi-3°EVALUADOR'!G24)</f>
        <v>1</v>
      </c>
      <c r="I60" s="345" t="b">
        <f>ISBLANK('fact efi-3°EVALUADOR'!H24)</f>
        <v>1</v>
      </c>
      <c r="J60" s="345" t="b">
        <f>ISBLANK('fact efi-3°EVALUADOR'!I24)</f>
        <v>1</v>
      </c>
      <c r="K60" s="345" t="b">
        <f>ISBLANK('fact efi-3°EVALUADOR'!J24)</f>
        <v>1</v>
      </c>
      <c r="L60" s="345" t="b">
        <f>ISBLANK('fact efi-3°EVALUADOR'!K24)</f>
        <v>1</v>
      </c>
      <c r="M60" s="345" t="b">
        <f t="shared" si="5"/>
        <v>1</v>
      </c>
      <c r="N60" s="345" t="s">
        <v>197</v>
      </c>
      <c r="W60" s="334"/>
      <c r="X60" s="335"/>
      <c r="Y60" s="390"/>
      <c r="Z60" s="390"/>
      <c r="AA60" s="334"/>
      <c r="AL60" s="334"/>
      <c r="AM60" s="330"/>
    </row>
    <row r="61" spans="8:39" hidden="1" x14ac:dyDescent="0.2">
      <c r="H61" s="345" t="b">
        <f>ISBLANK('fact efi-3°EVALUADOR'!G25)</f>
        <v>1</v>
      </c>
      <c r="I61" s="345" t="b">
        <f>ISBLANK('fact efi-3°EVALUADOR'!H25)</f>
        <v>1</v>
      </c>
      <c r="J61" s="345" t="b">
        <f>ISBLANK('fact efi-3°EVALUADOR'!I25)</f>
        <v>1</v>
      </c>
      <c r="K61" s="345" t="b">
        <f>ISBLANK('fact efi-3°EVALUADOR'!J25)</f>
        <v>1</v>
      </c>
      <c r="L61" s="345" t="b">
        <f>ISBLANK('fact efi-3°EVALUADOR'!K25)</f>
        <v>1</v>
      </c>
      <c r="M61" s="345" t="b">
        <f t="shared" si="5"/>
        <v>1</v>
      </c>
      <c r="N61" s="345" t="s">
        <v>198</v>
      </c>
      <c r="W61" s="334"/>
      <c r="X61" s="334"/>
      <c r="Y61" s="390"/>
      <c r="Z61" s="390"/>
      <c r="AA61" s="334"/>
      <c r="AL61" s="330"/>
      <c r="AM61" s="330"/>
    </row>
    <row r="62" spans="8:39" hidden="1" x14ac:dyDescent="0.2">
      <c r="H62" s="345" t="b">
        <f>ISBLANK('fact efi-3°EVALUADOR'!G28)</f>
        <v>1</v>
      </c>
      <c r="I62" s="345" t="b">
        <f>ISBLANK('fact efi-3°EVALUADOR'!H28)</f>
        <v>1</v>
      </c>
      <c r="J62" s="345" t="b">
        <f>ISBLANK('fact efi-3°EVALUADOR'!I28)</f>
        <v>1</v>
      </c>
      <c r="K62" s="345" t="b">
        <f>ISBLANK('fact efi-3°EVALUADOR'!J28)</f>
        <v>1</v>
      </c>
      <c r="L62" s="345" t="b">
        <f>ISBLANK('fact efi-3°EVALUADOR'!K28)</f>
        <v>1</v>
      </c>
      <c r="M62" s="345" t="b">
        <f t="shared" si="5"/>
        <v>1</v>
      </c>
      <c r="N62" s="345" t="s">
        <v>199</v>
      </c>
      <c r="W62" s="334"/>
      <c r="X62" s="335"/>
      <c r="Y62" s="390"/>
      <c r="Z62" s="390"/>
      <c r="AA62" s="334"/>
      <c r="AL62" s="334"/>
      <c r="AM62" s="330"/>
    </row>
    <row r="63" spans="8:39" hidden="1" x14ac:dyDescent="0.2">
      <c r="H63" s="345" t="b">
        <f>ISBLANK('fact efi-3°EVALUADOR'!G29)</f>
        <v>1</v>
      </c>
      <c r="I63" s="345" t="b">
        <f>ISBLANK('fact efi-3°EVALUADOR'!H29)</f>
        <v>1</v>
      </c>
      <c r="J63" s="345" t="b">
        <f>ISBLANK('fact efi-3°EVALUADOR'!I29)</f>
        <v>1</v>
      </c>
      <c r="K63" s="345" t="b">
        <f>ISBLANK('fact efi-3°EVALUADOR'!J29)</f>
        <v>1</v>
      </c>
      <c r="L63" s="345" t="b">
        <f>ISBLANK('fact efi-3°EVALUADOR'!K29)</f>
        <v>1</v>
      </c>
      <c r="M63" s="345" t="b">
        <f t="shared" si="5"/>
        <v>1</v>
      </c>
      <c r="N63" s="345" t="s">
        <v>200</v>
      </c>
      <c r="W63" s="334"/>
      <c r="X63" s="334"/>
      <c r="Y63" s="390"/>
      <c r="Z63" s="390"/>
      <c r="AA63" s="334"/>
      <c r="AL63" s="330"/>
      <c r="AM63" s="330"/>
    </row>
    <row r="64" spans="8:39" hidden="1" x14ac:dyDescent="0.2">
      <c r="H64" s="345" t="b">
        <f>ISBLANK('fact efi-3°EVALUADOR'!G32)</f>
        <v>1</v>
      </c>
      <c r="I64" s="345" t="b">
        <f>ISBLANK('fact efi-3°EVALUADOR'!H32)</f>
        <v>1</v>
      </c>
      <c r="J64" s="345" t="b">
        <f>ISBLANK('fact efi-3°EVALUADOR'!I32)</f>
        <v>1</v>
      </c>
      <c r="K64" s="345" t="b">
        <f>ISBLANK('fact efi-3°EVALUADOR'!J32)</f>
        <v>1</v>
      </c>
      <c r="L64" s="345" t="b">
        <f>ISBLANK('fact efi-3°EVALUADOR'!K32)</f>
        <v>1</v>
      </c>
      <c r="M64" s="345" t="b">
        <f t="shared" si="5"/>
        <v>1</v>
      </c>
      <c r="N64" s="345" t="s">
        <v>201</v>
      </c>
      <c r="W64" s="330"/>
      <c r="X64" s="351"/>
      <c r="Y64" s="390"/>
      <c r="Z64" s="390"/>
      <c r="AA64" s="334"/>
      <c r="AL64" s="334"/>
      <c r="AM64" s="330"/>
    </row>
    <row r="65" spans="8:39" hidden="1" x14ac:dyDescent="0.2">
      <c r="H65" s="345" t="b">
        <f>ISBLANK('fact efi-3°EVALUADOR'!G33)</f>
        <v>1</v>
      </c>
      <c r="I65" s="345" t="b">
        <f>ISBLANK('fact efi-3°EVALUADOR'!H33)</f>
        <v>1</v>
      </c>
      <c r="J65" s="345" t="b">
        <f>ISBLANK('fact efi-3°EVALUADOR'!I33)</f>
        <v>1</v>
      </c>
      <c r="K65" s="345" t="b">
        <f>ISBLANK('fact efi-3°EVALUADOR'!J33)</f>
        <v>1</v>
      </c>
      <c r="L65" s="345" t="b">
        <f>ISBLANK('fact efi-3°EVALUADOR'!K33)</f>
        <v>1</v>
      </c>
      <c r="M65" s="345" t="b">
        <f t="shared" si="5"/>
        <v>1</v>
      </c>
      <c r="N65" s="345" t="s">
        <v>202</v>
      </c>
      <c r="W65" s="334"/>
      <c r="X65" s="334"/>
      <c r="Y65" s="390"/>
      <c r="Z65" s="390"/>
      <c r="AA65" s="334"/>
      <c r="AL65" s="330"/>
      <c r="AM65" s="330"/>
    </row>
    <row r="66" spans="8:39" hidden="1" x14ac:dyDescent="0.2">
      <c r="H66" s="345" t="b">
        <f>ISBLANK('fact efi-3°EVALUADOR'!G34)</f>
        <v>1</v>
      </c>
      <c r="I66" s="345" t="b">
        <f>ISBLANK('fact efi-3°EVALUADOR'!H34)</f>
        <v>1</v>
      </c>
      <c r="J66" s="345" t="b">
        <f>ISBLANK('fact efi-3°EVALUADOR'!I34)</f>
        <v>1</v>
      </c>
      <c r="K66" s="345" t="b">
        <f>ISBLANK('fact efi-3°EVALUADOR'!J34)</f>
        <v>1</v>
      </c>
      <c r="L66" s="345" t="b">
        <f>ISBLANK('fact efi-3°EVALUADOR'!K34)</f>
        <v>1</v>
      </c>
      <c r="M66" s="345" t="b">
        <f t="shared" si="5"/>
        <v>1</v>
      </c>
      <c r="N66" s="345" t="s">
        <v>203</v>
      </c>
      <c r="W66" s="334"/>
      <c r="X66" s="335"/>
      <c r="Y66" s="390"/>
      <c r="Z66" s="390"/>
      <c r="AA66" s="334"/>
      <c r="AL66" s="334"/>
      <c r="AM66" s="330"/>
    </row>
    <row r="67" spans="8:39" hidden="1" x14ac:dyDescent="0.2">
      <c r="W67" s="334"/>
      <c r="X67" s="334"/>
      <c r="Y67" s="390"/>
      <c r="Z67" s="390"/>
      <c r="AA67" s="334"/>
      <c r="AL67" s="330"/>
      <c r="AM67" s="330"/>
    </row>
    <row r="68" spans="8:39" hidden="1" x14ac:dyDescent="0.2">
      <c r="W68" s="334"/>
      <c r="X68" s="335"/>
      <c r="Y68" s="390"/>
      <c r="Z68" s="390"/>
      <c r="AA68" s="334"/>
      <c r="AL68" s="334"/>
      <c r="AM68" s="330"/>
    </row>
    <row r="69" spans="8:39" hidden="1" x14ac:dyDescent="0.2">
      <c r="I69" s="345" t="b">
        <f>ISBLANK('fact efi-AUTO'!H15)</f>
        <v>1</v>
      </c>
      <c r="J69" s="345" t="b">
        <f>ISBLANK('fact efi-AUTO'!I15)</f>
        <v>1</v>
      </c>
      <c r="K69" s="345" t="b">
        <f>ISBLANK('fact efi-AUTO'!J15)</f>
        <v>1</v>
      </c>
      <c r="L69" s="345" t="b">
        <f>ISBLANK('fact efi-AUTO'!K15)</f>
        <v>1</v>
      </c>
      <c r="M69" s="345" t="b">
        <f t="shared" ref="M69:M80" si="6">OR(AND(AND(I69,J69),NOT(AND(NOT(K69),NOT(L69)))),AND(AND(K69,L69),NOT(AND(NOT(I69),NOT(J69)))))</f>
        <v>1</v>
      </c>
      <c r="N69" s="345" t="s">
        <v>204</v>
      </c>
      <c r="W69" s="334"/>
      <c r="X69" s="334"/>
      <c r="Y69" s="390"/>
      <c r="Z69" s="390"/>
      <c r="AA69" s="334"/>
      <c r="AL69" s="330"/>
      <c r="AM69" s="330"/>
    </row>
    <row r="70" spans="8:39" hidden="1" x14ac:dyDescent="0.2">
      <c r="I70" s="345" t="b">
        <f>ISBLANK('fact efi-AUTO'!H18)</f>
        <v>1</v>
      </c>
      <c r="J70" s="345" t="b">
        <f>ISBLANK('fact efi-AUTO'!I18)</f>
        <v>1</v>
      </c>
      <c r="K70" s="345" t="b">
        <f>ISBLANK('fact efi-AUTO'!J18)</f>
        <v>1</v>
      </c>
      <c r="L70" s="345" t="b">
        <f>ISBLANK('fact efi-AUTO'!K18)</f>
        <v>1</v>
      </c>
      <c r="M70" s="345" t="b">
        <f t="shared" si="6"/>
        <v>1</v>
      </c>
      <c r="N70" s="345" t="s">
        <v>205</v>
      </c>
      <c r="W70" s="334"/>
      <c r="X70" s="335"/>
      <c r="Y70" s="390"/>
      <c r="Z70" s="390"/>
      <c r="AA70" s="334"/>
      <c r="AL70" s="334"/>
      <c r="AM70" s="330"/>
    </row>
    <row r="71" spans="8:39" hidden="1" x14ac:dyDescent="0.2">
      <c r="I71" s="345" t="b">
        <f>ISBLANK('fact efi-AUTO'!H19)</f>
        <v>1</v>
      </c>
      <c r="J71" s="345" t="b">
        <f>ISBLANK('fact efi-AUTO'!I19)</f>
        <v>1</v>
      </c>
      <c r="K71" s="345" t="b">
        <f>ISBLANK('fact efi-AUTO'!J19)</f>
        <v>1</v>
      </c>
      <c r="L71" s="345" t="b">
        <f>ISBLANK('fact efi-AUTO'!K19)</f>
        <v>1</v>
      </c>
      <c r="M71" s="345" t="b">
        <f t="shared" si="6"/>
        <v>1</v>
      </c>
      <c r="N71" s="345" t="s">
        <v>206</v>
      </c>
      <c r="W71" s="334"/>
      <c r="X71" s="334"/>
      <c r="Y71" s="390"/>
      <c r="Z71" s="390"/>
      <c r="AA71" s="334"/>
      <c r="AL71" s="330"/>
      <c r="AM71" s="330"/>
    </row>
    <row r="72" spans="8:39" hidden="1" x14ac:dyDescent="0.2">
      <c r="I72" s="345" t="b">
        <f>ISBLANK('fact efi-AUTO'!H20)</f>
        <v>1</v>
      </c>
      <c r="J72" s="345" t="b">
        <f>ISBLANK('fact efi-AUTO'!I20)</f>
        <v>1</v>
      </c>
      <c r="K72" s="345" t="b">
        <f>ISBLANK('fact efi-AUTO'!J20)</f>
        <v>1</v>
      </c>
      <c r="L72" s="345" t="b">
        <f>ISBLANK('fact efi-AUTO'!K20)</f>
        <v>1</v>
      </c>
      <c r="M72" s="345" t="b">
        <f t="shared" si="6"/>
        <v>1</v>
      </c>
      <c r="N72" s="345" t="s">
        <v>207</v>
      </c>
      <c r="W72" s="334"/>
      <c r="X72" s="335"/>
      <c r="Y72" s="390"/>
      <c r="Z72" s="390"/>
      <c r="AA72" s="334"/>
      <c r="AL72" s="334"/>
      <c r="AM72" s="330"/>
    </row>
    <row r="73" spans="8:39" hidden="1" x14ac:dyDescent="0.2">
      <c r="I73" s="345" t="b">
        <f>ISBLANK('fact efi-AUTO'!H23)</f>
        <v>1</v>
      </c>
      <c r="J73" s="345" t="b">
        <f>ISBLANK('fact efi-AUTO'!I23)</f>
        <v>1</v>
      </c>
      <c r="K73" s="345" t="b">
        <f>ISBLANK('fact efi-AUTO'!J23)</f>
        <v>1</v>
      </c>
      <c r="L73" s="345" t="b">
        <f>ISBLANK('fact efi-AUTO'!K23)</f>
        <v>1</v>
      </c>
      <c r="M73" s="345" t="b">
        <f t="shared" si="6"/>
        <v>1</v>
      </c>
      <c r="N73" s="345" t="s">
        <v>208</v>
      </c>
      <c r="W73" s="334"/>
      <c r="X73" s="334"/>
      <c r="Y73" s="390"/>
      <c r="Z73" s="390"/>
      <c r="AA73" s="334"/>
      <c r="AL73" s="330"/>
      <c r="AM73" s="330"/>
    </row>
    <row r="74" spans="8:39" hidden="1" x14ac:dyDescent="0.2">
      <c r="I74" s="345" t="b">
        <f>ISBLANK('fact efi-AUTO'!H24)</f>
        <v>1</v>
      </c>
      <c r="J74" s="345" t="b">
        <f>ISBLANK('fact efi-AUTO'!I24)</f>
        <v>1</v>
      </c>
      <c r="K74" s="345" t="b">
        <f>ISBLANK('fact efi-AUTO'!J24)</f>
        <v>1</v>
      </c>
      <c r="L74" s="345" t="b">
        <f>ISBLANK('fact efi-AUTO'!K24)</f>
        <v>1</v>
      </c>
      <c r="M74" s="345" t="b">
        <f t="shared" si="6"/>
        <v>1</v>
      </c>
      <c r="N74" s="345" t="s">
        <v>209</v>
      </c>
      <c r="W74" s="330"/>
      <c r="X74" s="351"/>
      <c r="Y74" s="390"/>
      <c r="Z74" s="390"/>
      <c r="AA74" s="334"/>
      <c r="AL74" s="334"/>
      <c r="AM74" s="330"/>
    </row>
    <row r="75" spans="8:39" hidden="1" x14ac:dyDescent="0.2">
      <c r="I75" s="345" t="b">
        <f>ISBLANK('fact efi-AUTO'!H25)</f>
        <v>1</v>
      </c>
      <c r="J75" s="345" t="b">
        <f>ISBLANK('fact efi-AUTO'!I25)</f>
        <v>1</v>
      </c>
      <c r="K75" s="345" t="b">
        <f>ISBLANK('fact efi-AUTO'!J25)</f>
        <v>1</v>
      </c>
      <c r="L75" s="345" t="b">
        <f>ISBLANK('fact efi-AUTO'!K25)</f>
        <v>1</v>
      </c>
      <c r="M75" s="345" t="b">
        <f t="shared" si="6"/>
        <v>1</v>
      </c>
      <c r="N75" s="345" t="s">
        <v>210</v>
      </c>
      <c r="W75" s="334"/>
      <c r="X75" s="334"/>
      <c r="Y75" s="390"/>
      <c r="Z75" s="390"/>
      <c r="AA75" s="334"/>
      <c r="AL75" s="330"/>
      <c r="AM75" s="330"/>
    </row>
    <row r="76" spans="8:39" hidden="1" x14ac:dyDescent="0.2">
      <c r="I76" s="345" t="b">
        <f>ISBLANK('fact efi-AUTO'!H28)</f>
        <v>1</v>
      </c>
      <c r="J76" s="345" t="b">
        <f>ISBLANK('fact efi-AUTO'!I28)</f>
        <v>1</v>
      </c>
      <c r="K76" s="345" t="b">
        <f>ISBLANK('fact efi-AUTO'!J28)</f>
        <v>1</v>
      </c>
      <c r="L76" s="345" t="b">
        <f>ISBLANK('fact efi-AUTO'!K28)</f>
        <v>1</v>
      </c>
      <c r="M76" s="345" t="b">
        <f t="shared" si="6"/>
        <v>1</v>
      </c>
      <c r="N76" s="345" t="s">
        <v>211</v>
      </c>
      <c r="W76" s="334"/>
      <c r="X76" s="335"/>
      <c r="Y76" s="390"/>
      <c r="Z76" s="390"/>
      <c r="AA76" s="334"/>
      <c r="AL76" s="334"/>
      <c r="AM76" s="330"/>
    </row>
    <row r="77" spans="8:39" hidden="1" x14ac:dyDescent="0.2">
      <c r="I77" s="345" t="b">
        <f>ISBLANK('fact efi-AUTO'!H29)</f>
        <v>1</v>
      </c>
      <c r="J77" s="345" t="b">
        <f>ISBLANK('fact efi-AUTO'!I29)</f>
        <v>1</v>
      </c>
      <c r="K77" s="345" t="b">
        <f>ISBLANK('fact efi-AUTO'!J29)</f>
        <v>1</v>
      </c>
      <c r="L77" s="345" t="b">
        <f>ISBLANK('fact efi-AUTO'!K29)</f>
        <v>1</v>
      </c>
      <c r="M77" s="345" t="b">
        <f t="shared" si="6"/>
        <v>1</v>
      </c>
      <c r="N77" s="345" t="s">
        <v>212</v>
      </c>
      <c r="W77" s="334"/>
      <c r="X77" s="334"/>
      <c r="Y77" s="390"/>
      <c r="Z77" s="390"/>
      <c r="AA77" s="334"/>
      <c r="AL77" s="330"/>
      <c r="AM77" s="330"/>
    </row>
    <row r="78" spans="8:39" hidden="1" x14ac:dyDescent="0.2">
      <c r="I78" s="345" t="b">
        <f>ISBLANK('fact efi-AUTO'!H32)</f>
        <v>1</v>
      </c>
      <c r="J78" s="345" t="b">
        <f>ISBLANK('fact efi-AUTO'!I32)</f>
        <v>1</v>
      </c>
      <c r="K78" s="345" t="b">
        <f>ISBLANK('fact efi-AUTO'!J32)</f>
        <v>1</v>
      </c>
      <c r="L78" s="345" t="b">
        <f>ISBLANK('fact efi-AUTO'!K32)</f>
        <v>1</v>
      </c>
      <c r="M78" s="345" t="b">
        <f t="shared" si="6"/>
        <v>1</v>
      </c>
      <c r="N78" s="345" t="s">
        <v>213</v>
      </c>
      <c r="W78" s="334"/>
      <c r="X78" s="335"/>
      <c r="Y78" s="390"/>
      <c r="Z78" s="390"/>
      <c r="AA78" s="334"/>
      <c r="AL78" s="330"/>
      <c r="AM78" s="330"/>
    </row>
    <row r="79" spans="8:39" hidden="1" x14ac:dyDescent="0.2">
      <c r="I79" s="345" t="b">
        <f>ISBLANK('fact efi-AUTO'!H33)</f>
        <v>1</v>
      </c>
      <c r="J79" s="345" t="b">
        <f>ISBLANK('fact efi-AUTO'!I33)</f>
        <v>1</v>
      </c>
      <c r="K79" s="345" t="b">
        <f>ISBLANK('fact efi-AUTO'!J33)</f>
        <v>1</v>
      </c>
      <c r="L79" s="345" t="b">
        <f>ISBLANK('fact efi-AUTO'!K33)</f>
        <v>1</v>
      </c>
      <c r="M79" s="345" t="b">
        <f t="shared" si="6"/>
        <v>1</v>
      </c>
      <c r="N79" s="345" t="s">
        <v>214</v>
      </c>
      <c r="W79" s="334"/>
      <c r="X79" s="334"/>
      <c r="Y79" s="390"/>
      <c r="Z79" s="390"/>
      <c r="AA79" s="334"/>
      <c r="AL79" s="334"/>
      <c r="AM79" s="330"/>
    </row>
    <row r="80" spans="8:39" hidden="1" x14ac:dyDescent="0.2">
      <c r="I80" s="345" t="b">
        <f>ISBLANK('fact efi-AUTO'!H34)</f>
        <v>1</v>
      </c>
      <c r="J80" s="345" t="b">
        <f>ISBLANK('fact efi-AUTO'!I34)</f>
        <v>1</v>
      </c>
      <c r="K80" s="345" t="b">
        <f>ISBLANK('fact efi-AUTO'!J34)</f>
        <v>1</v>
      </c>
      <c r="L80" s="345" t="b">
        <f>ISBLANK('fact efi-AUTO'!K34)</f>
        <v>1</v>
      </c>
      <c r="M80" s="345" t="b">
        <f t="shared" si="6"/>
        <v>1</v>
      </c>
      <c r="N80" s="345" t="s">
        <v>215</v>
      </c>
      <c r="W80" s="334"/>
      <c r="X80" s="335"/>
      <c r="Y80" s="390"/>
      <c r="Z80" s="390"/>
      <c r="AA80" s="334"/>
      <c r="AL80" s="330"/>
      <c r="AM80" s="330"/>
    </row>
    <row r="81" spans="23:39" hidden="1" x14ac:dyDescent="0.2">
      <c r="W81" s="334"/>
      <c r="X81" s="334"/>
      <c r="Y81" s="390"/>
      <c r="Z81" s="390"/>
      <c r="AA81" s="334"/>
      <c r="AL81" s="334"/>
      <c r="AM81" s="330"/>
    </row>
    <row r="82" spans="23:39" hidden="1" x14ac:dyDescent="0.2">
      <c r="W82" s="334"/>
      <c r="X82" s="335"/>
      <c r="Y82" s="390"/>
      <c r="Z82" s="390"/>
      <c r="AA82" s="334"/>
      <c r="AL82" s="330"/>
      <c r="AM82" s="330"/>
    </row>
    <row r="83" spans="23:39" hidden="1" x14ac:dyDescent="0.2">
      <c r="W83" s="334"/>
      <c r="X83" s="334"/>
      <c r="Y83" s="390"/>
      <c r="Z83" s="390"/>
      <c r="AA83" s="334"/>
      <c r="AL83" s="334"/>
      <c r="AM83" s="330"/>
    </row>
    <row r="84" spans="23:39" hidden="1" x14ac:dyDescent="0.2">
      <c r="W84" s="330"/>
      <c r="X84" s="351"/>
      <c r="Y84" s="390"/>
      <c r="Z84" s="390"/>
      <c r="AA84" s="334"/>
      <c r="AL84" s="330"/>
      <c r="AM84" s="330"/>
    </row>
    <row r="85" spans="23:39" hidden="1" x14ac:dyDescent="0.2">
      <c r="W85" s="334"/>
      <c r="X85" s="334"/>
      <c r="Y85" s="390"/>
      <c r="Z85" s="390"/>
      <c r="AA85" s="334"/>
      <c r="AL85" s="330"/>
      <c r="AM85" s="330"/>
    </row>
    <row r="86" spans="23:39" hidden="1" x14ac:dyDescent="0.2">
      <c r="W86" s="334"/>
      <c r="X86" s="335"/>
      <c r="Y86" s="390"/>
      <c r="Z86" s="390"/>
      <c r="AA86" s="334"/>
      <c r="AL86" s="334"/>
      <c r="AM86" s="330"/>
    </row>
    <row r="87" spans="23:39" hidden="1" x14ac:dyDescent="0.2">
      <c r="W87" s="334"/>
      <c r="X87" s="334"/>
      <c r="Y87" s="390"/>
      <c r="Z87" s="390"/>
      <c r="AA87" s="334"/>
      <c r="AL87" s="330"/>
      <c r="AM87" s="330"/>
    </row>
    <row r="88" spans="23:39" hidden="1" x14ac:dyDescent="0.2">
      <c r="W88" s="334"/>
      <c r="X88" s="335"/>
      <c r="Y88" s="390"/>
      <c r="Z88" s="390"/>
      <c r="AA88" s="334"/>
      <c r="AB88" s="336"/>
      <c r="AM88" s="334"/>
    </row>
    <row r="89" spans="23:39" hidden="1" x14ac:dyDescent="0.2">
      <c r="W89" s="334"/>
      <c r="X89" s="334"/>
      <c r="Y89" s="390"/>
      <c r="Z89" s="390"/>
      <c r="AA89" s="334"/>
      <c r="AB89" s="357"/>
      <c r="AM89" s="334"/>
    </row>
    <row r="90" spans="23:39" hidden="1" x14ac:dyDescent="0.2">
      <c r="W90" s="334"/>
      <c r="X90" s="335"/>
      <c r="Y90" s="390"/>
      <c r="Z90" s="390"/>
      <c r="AA90" s="334"/>
      <c r="AB90" s="336"/>
      <c r="AM90" s="334"/>
    </row>
    <row r="91" spans="23:39" hidden="1" x14ac:dyDescent="0.2">
      <c r="W91" s="334"/>
      <c r="X91" s="334"/>
      <c r="Y91" s="390"/>
      <c r="Z91" s="390"/>
      <c r="AA91" s="334"/>
      <c r="AB91" s="336"/>
      <c r="AM91" s="334"/>
    </row>
    <row r="92" spans="23:39" hidden="1" x14ac:dyDescent="0.2">
      <c r="W92" s="334"/>
      <c r="X92" s="335"/>
      <c r="Y92" s="390"/>
      <c r="Z92" s="390"/>
      <c r="AA92" s="334"/>
      <c r="AB92" s="357"/>
      <c r="AM92" s="334"/>
    </row>
    <row r="93" spans="23:39" hidden="1" x14ac:dyDescent="0.2">
      <c r="W93" s="334"/>
      <c r="X93" s="334"/>
      <c r="Y93" s="390"/>
      <c r="Z93" s="390"/>
      <c r="AA93" s="334"/>
      <c r="AB93" s="336"/>
      <c r="AM93" s="334"/>
    </row>
    <row r="94" spans="23:39" hidden="1" x14ac:dyDescent="0.2">
      <c r="W94" s="330"/>
      <c r="X94" s="351"/>
      <c r="Y94" s="390"/>
      <c r="Z94" s="390"/>
      <c r="AA94" s="334"/>
      <c r="AB94" s="336"/>
      <c r="AM94" s="334"/>
    </row>
    <row r="95" spans="23:39" hidden="1" x14ac:dyDescent="0.2">
      <c r="W95" s="334"/>
      <c r="X95" s="334"/>
      <c r="Y95" s="390"/>
      <c r="Z95" s="390"/>
      <c r="AA95" s="334"/>
      <c r="AB95" s="357"/>
      <c r="AM95" s="334"/>
    </row>
    <row r="96" spans="23:39" hidden="1" x14ac:dyDescent="0.2">
      <c r="W96" s="334"/>
      <c r="X96" s="335"/>
      <c r="Y96" s="390"/>
      <c r="Z96" s="390"/>
      <c r="AA96" s="334"/>
      <c r="AB96" s="336"/>
      <c r="AM96" s="334"/>
    </row>
    <row r="97" spans="23:39" hidden="1" x14ac:dyDescent="0.2">
      <c r="W97" s="334"/>
      <c r="X97" s="334"/>
      <c r="Y97" s="390"/>
      <c r="Z97" s="390"/>
      <c r="AA97" s="334"/>
      <c r="AB97" s="336"/>
      <c r="AM97" s="334"/>
    </row>
    <row r="98" spans="23:39" hidden="1" x14ac:dyDescent="0.2">
      <c r="W98" s="334"/>
      <c r="X98" s="335"/>
      <c r="Y98" s="390"/>
      <c r="Z98" s="390"/>
      <c r="AA98" s="334"/>
      <c r="AB98" s="357"/>
      <c r="AM98" s="334"/>
    </row>
    <row r="99" spans="23:39" hidden="1" x14ac:dyDescent="0.2">
      <c r="W99" s="334"/>
      <c r="X99" s="334"/>
      <c r="Y99" s="390"/>
      <c r="Z99" s="390"/>
      <c r="AA99" s="334"/>
      <c r="AB99" s="336"/>
      <c r="AM99" s="334"/>
    </row>
    <row r="100" spans="23:39" hidden="1" x14ac:dyDescent="0.2">
      <c r="W100" s="334"/>
      <c r="X100" s="335"/>
      <c r="Y100" s="390"/>
      <c r="Z100" s="390"/>
      <c r="AA100" s="334"/>
      <c r="AB100" s="336"/>
      <c r="AM100" s="334"/>
    </row>
    <row r="101" spans="23:39" hidden="1" x14ac:dyDescent="0.2">
      <c r="W101" s="334"/>
      <c r="X101" s="334"/>
      <c r="Y101" s="390"/>
      <c r="Z101" s="390"/>
      <c r="AA101" s="334"/>
      <c r="AB101" s="357"/>
      <c r="AM101" s="334"/>
    </row>
    <row r="102" spans="23:39" hidden="1" x14ac:dyDescent="0.2">
      <c r="W102" s="334"/>
      <c r="X102" s="335"/>
      <c r="Y102" s="390"/>
      <c r="Z102" s="390"/>
      <c r="AA102" s="334"/>
      <c r="AB102" s="336"/>
      <c r="AM102" s="334"/>
    </row>
    <row r="103" spans="23:39" hidden="1" x14ac:dyDescent="0.2">
      <c r="W103" s="334"/>
      <c r="X103" s="334"/>
      <c r="Y103" s="390"/>
      <c r="Z103" s="390"/>
      <c r="AA103" s="334"/>
      <c r="AB103" s="336"/>
      <c r="AM103" s="334"/>
    </row>
    <row r="104" spans="23:39" hidden="1" x14ac:dyDescent="0.2">
      <c r="W104" s="330"/>
      <c r="X104" s="351"/>
      <c r="Y104" s="390"/>
      <c r="Z104" s="390"/>
      <c r="AA104" s="334"/>
      <c r="AB104" s="357"/>
      <c r="AM104" s="334"/>
    </row>
    <row r="105" spans="23:39" hidden="1" x14ac:dyDescent="0.2">
      <c r="W105" s="334"/>
      <c r="X105" s="334"/>
      <c r="Y105" s="390"/>
      <c r="Z105" s="390"/>
      <c r="AA105" s="334"/>
      <c r="AB105" s="336"/>
      <c r="AM105" s="334"/>
    </row>
    <row r="106" spans="23:39" hidden="1" x14ac:dyDescent="0.2">
      <c r="W106" s="334"/>
      <c r="X106" s="335"/>
      <c r="Y106" s="390"/>
      <c r="Z106" s="390"/>
      <c r="AA106" s="334"/>
      <c r="AB106" s="336"/>
      <c r="AM106" s="334"/>
    </row>
    <row r="107" spans="23:39" hidden="1" x14ac:dyDescent="0.2">
      <c r="W107" s="334"/>
      <c r="X107" s="334"/>
      <c r="Y107" s="390"/>
      <c r="Z107" s="390"/>
      <c r="AA107" s="334"/>
      <c r="AB107" s="357"/>
      <c r="AM107" s="334"/>
    </row>
    <row r="108" spans="23:39" hidden="1" x14ac:dyDescent="0.2">
      <c r="W108" s="334"/>
      <c r="X108" s="335"/>
      <c r="Y108" s="390"/>
      <c r="Z108" s="390"/>
      <c r="AA108" s="334"/>
      <c r="AB108" s="336"/>
      <c r="AM108" s="334"/>
    </row>
    <row r="109" spans="23:39" hidden="1" x14ac:dyDescent="0.2">
      <c r="W109" s="334"/>
      <c r="X109" s="334"/>
      <c r="Y109" s="390"/>
      <c r="Z109" s="390"/>
      <c r="AA109" s="334"/>
      <c r="AB109" s="336"/>
      <c r="AM109" s="334"/>
    </row>
    <row r="110" spans="23:39" hidden="1" x14ac:dyDescent="0.2">
      <c r="W110" s="334"/>
      <c r="X110" s="335"/>
      <c r="Y110" s="390"/>
      <c r="Z110" s="390"/>
      <c r="AA110" s="334"/>
      <c r="AB110" s="357"/>
      <c r="AM110" s="334"/>
    </row>
    <row r="111" spans="23:39" hidden="1" x14ac:dyDescent="0.2">
      <c r="W111" s="334"/>
      <c r="X111" s="334"/>
      <c r="Y111" s="390"/>
      <c r="Z111" s="390"/>
      <c r="AA111" s="334"/>
      <c r="AB111" s="336"/>
      <c r="AM111" s="334"/>
    </row>
    <row r="112" spans="23:39" hidden="1" x14ac:dyDescent="0.2">
      <c r="W112" s="334"/>
      <c r="X112" s="335"/>
      <c r="Y112" s="390"/>
      <c r="Z112" s="390"/>
      <c r="AA112" s="334"/>
      <c r="AB112" s="336"/>
      <c r="AM112" s="334"/>
    </row>
    <row r="113" spans="23:39" hidden="1" x14ac:dyDescent="0.2">
      <c r="W113" s="334"/>
      <c r="X113" s="334"/>
      <c r="Y113" s="390"/>
      <c r="Z113" s="390"/>
      <c r="AA113" s="334"/>
      <c r="AB113" s="357"/>
      <c r="AM113" s="334"/>
    </row>
    <row r="114" spans="23:39" hidden="1" x14ac:dyDescent="0.2">
      <c r="W114" s="330"/>
      <c r="X114" s="351"/>
      <c r="Y114" s="390"/>
      <c r="Z114" s="390"/>
      <c r="AA114" s="334"/>
      <c r="AB114" s="336"/>
      <c r="AM114" s="334"/>
    </row>
    <row r="115" spans="23:39" hidden="1" x14ac:dyDescent="0.2">
      <c r="W115" s="334"/>
      <c r="X115" s="334"/>
      <c r="Y115" s="390"/>
      <c r="Z115" s="390"/>
      <c r="AA115" s="334"/>
      <c r="AB115" s="336"/>
      <c r="AM115" s="334"/>
    </row>
    <row r="116" spans="23:39" hidden="1" x14ac:dyDescent="0.2">
      <c r="W116" s="334"/>
      <c r="X116" s="335"/>
      <c r="Y116" s="390"/>
      <c r="Z116" s="390"/>
      <c r="AA116" s="334"/>
      <c r="AB116" s="357"/>
      <c r="AM116" s="334"/>
    </row>
    <row r="117" spans="23:39" hidden="1" x14ac:dyDescent="0.2">
      <c r="W117" s="334"/>
      <c r="X117" s="334"/>
      <c r="Y117" s="390"/>
      <c r="Z117" s="390"/>
      <c r="AA117" s="334"/>
      <c r="AB117" s="336"/>
      <c r="AM117" s="334"/>
    </row>
    <row r="118" spans="23:39" hidden="1" x14ac:dyDescent="0.2">
      <c r="W118" s="334"/>
      <c r="X118" s="335"/>
      <c r="Y118" s="390"/>
      <c r="Z118" s="390"/>
      <c r="AA118" s="334"/>
      <c r="AB118" s="336"/>
      <c r="AM118" s="334"/>
    </row>
    <row r="119" spans="23:39" hidden="1" x14ac:dyDescent="0.2">
      <c r="W119" s="334"/>
      <c r="X119" s="334"/>
      <c r="Y119" s="390"/>
      <c r="Z119" s="390"/>
      <c r="AA119" s="334"/>
      <c r="AB119" s="357"/>
      <c r="AM119" s="334"/>
    </row>
    <row r="120" spans="23:39" hidden="1" x14ac:dyDescent="0.2">
      <c r="W120" s="334"/>
      <c r="X120" s="335"/>
      <c r="Y120" s="390"/>
      <c r="Z120" s="390"/>
      <c r="AA120" s="334"/>
      <c r="AB120" s="336"/>
      <c r="AM120" s="334"/>
    </row>
    <row r="121" spans="23:39" hidden="1" x14ac:dyDescent="0.2">
      <c r="W121" s="334"/>
      <c r="X121" s="334"/>
      <c r="Y121" s="390"/>
      <c r="Z121" s="390"/>
      <c r="AA121" s="334"/>
      <c r="AB121" s="336"/>
      <c r="AM121" s="334"/>
    </row>
    <row r="122" spans="23:39" hidden="1" x14ac:dyDescent="0.2">
      <c r="W122" s="334"/>
      <c r="X122" s="335"/>
      <c r="Y122" s="390"/>
      <c r="Z122" s="390"/>
      <c r="AA122" s="334"/>
      <c r="AB122" s="357"/>
      <c r="AM122" s="334"/>
    </row>
    <row r="123" spans="23:39" hidden="1" x14ac:dyDescent="0.2">
      <c r="W123" s="334"/>
      <c r="X123" s="334"/>
      <c r="Y123" s="390"/>
      <c r="Z123" s="390"/>
      <c r="AA123" s="334"/>
      <c r="AB123" s="336"/>
      <c r="AM123" s="334"/>
    </row>
    <row r="124" spans="23:39" hidden="1" x14ac:dyDescent="0.2">
      <c r="W124" s="330"/>
      <c r="X124" s="351"/>
      <c r="Y124" s="390"/>
      <c r="Z124" s="390"/>
      <c r="AA124" s="334"/>
      <c r="AB124" s="336"/>
      <c r="AM124" s="334"/>
    </row>
    <row r="125" spans="23:39" hidden="1" x14ac:dyDescent="0.2">
      <c r="W125" s="334"/>
      <c r="X125" s="334"/>
      <c r="Y125" s="390"/>
      <c r="Z125" s="390"/>
      <c r="AA125" s="334"/>
      <c r="AB125" s="357"/>
      <c r="AM125" s="334"/>
    </row>
    <row r="126" spans="23:39" hidden="1" x14ac:dyDescent="0.2">
      <c r="W126" s="334"/>
      <c r="X126" s="335"/>
      <c r="Y126" s="390"/>
      <c r="Z126" s="390"/>
      <c r="AA126" s="334"/>
      <c r="AB126" s="336"/>
      <c r="AM126" s="334"/>
    </row>
    <row r="127" spans="23:39" hidden="1" x14ac:dyDescent="0.2">
      <c r="W127" s="334"/>
      <c r="X127" s="334"/>
      <c r="Y127" s="390"/>
      <c r="Z127" s="390"/>
      <c r="AA127" s="334"/>
      <c r="AB127" s="336"/>
      <c r="AM127" s="334"/>
    </row>
    <row r="128" spans="23:39" hidden="1" x14ac:dyDescent="0.2">
      <c r="W128" s="334"/>
      <c r="X128" s="335"/>
      <c r="Y128" s="390"/>
      <c r="Z128" s="390"/>
      <c r="AA128" s="334"/>
      <c r="AB128" s="357"/>
      <c r="AM128" s="334"/>
    </row>
    <row r="129" spans="23:39" hidden="1" x14ac:dyDescent="0.2">
      <c r="W129" s="334"/>
      <c r="X129" s="334"/>
      <c r="Y129" s="390"/>
      <c r="Z129" s="390"/>
      <c r="AA129" s="334"/>
      <c r="AB129" s="336"/>
      <c r="AM129" s="334"/>
    </row>
    <row r="130" spans="23:39" hidden="1" x14ac:dyDescent="0.2">
      <c r="W130" s="334"/>
      <c r="X130" s="335"/>
      <c r="Y130" s="390"/>
      <c r="Z130" s="390"/>
      <c r="AA130" s="334"/>
      <c r="AB130" s="336"/>
      <c r="AM130" s="334"/>
    </row>
    <row r="131" spans="23:39" hidden="1" x14ac:dyDescent="0.2">
      <c r="W131" s="334"/>
      <c r="X131" s="334"/>
      <c r="Y131" s="390"/>
      <c r="Z131" s="390"/>
      <c r="AA131" s="334"/>
      <c r="AB131" s="357"/>
      <c r="AM131" s="334"/>
    </row>
    <row r="132" spans="23:39" hidden="1" x14ac:dyDescent="0.2">
      <c r="W132" s="334"/>
      <c r="X132" s="335"/>
      <c r="Y132" s="390"/>
      <c r="Z132" s="390"/>
      <c r="AA132" s="334"/>
      <c r="AB132" s="336"/>
      <c r="AM132" s="334"/>
    </row>
    <row r="133" spans="23:39" hidden="1" x14ac:dyDescent="0.2">
      <c r="W133" s="334"/>
      <c r="X133" s="334"/>
      <c r="Y133" s="390"/>
      <c r="Z133" s="390"/>
      <c r="AA133" s="334"/>
      <c r="AB133" s="336"/>
      <c r="AM133" s="334"/>
    </row>
    <row r="134" spans="23:39" hidden="1" x14ac:dyDescent="0.2">
      <c r="W134" s="330"/>
      <c r="X134" s="351"/>
      <c r="Y134" s="390"/>
      <c r="Z134" s="390"/>
      <c r="AA134" s="334"/>
      <c r="AB134" s="357"/>
      <c r="AM134" s="334"/>
    </row>
    <row r="135" spans="23:39" hidden="1" x14ac:dyDescent="0.2">
      <c r="Y135" s="334"/>
      <c r="Z135" s="334"/>
      <c r="AA135" s="334"/>
      <c r="AB135" s="334"/>
      <c r="AM135" s="334"/>
    </row>
    <row r="136" spans="23:39" hidden="1" x14ac:dyDescent="0.2">
      <c r="Y136" s="334"/>
      <c r="Z136" s="334"/>
      <c r="AA136" s="334"/>
      <c r="AB136" s="334"/>
      <c r="AM136" s="334"/>
    </row>
    <row r="137" spans="23:39" hidden="1" x14ac:dyDescent="0.2">
      <c r="Y137" s="334"/>
      <c r="Z137" s="334"/>
      <c r="AA137" s="334"/>
      <c r="AB137" s="334"/>
      <c r="AM137" s="334"/>
    </row>
    <row r="138" spans="23:39" hidden="1" x14ac:dyDescent="0.2">
      <c r="Y138" s="334"/>
      <c r="Z138" s="334"/>
      <c r="AA138" s="334"/>
      <c r="AB138" s="334"/>
      <c r="AM138" s="334"/>
    </row>
    <row r="139" spans="23:39" hidden="1" x14ac:dyDescent="0.2">
      <c r="Y139" s="334"/>
      <c r="Z139" s="334"/>
      <c r="AA139" s="334"/>
      <c r="AB139" s="334"/>
      <c r="AM139" s="334"/>
    </row>
    <row r="140" spans="23:39" hidden="1" x14ac:dyDescent="0.2">
      <c r="Y140" s="334"/>
      <c r="Z140" s="334"/>
      <c r="AA140" s="334"/>
      <c r="AB140" s="334"/>
      <c r="AM140" s="334"/>
    </row>
    <row r="141" spans="23:39" hidden="1" x14ac:dyDescent="0.2">
      <c r="Y141" s="334"/>
      <c r="Z141" s="334"/>
      <c r="AA141" s="334"/>
      <c r="AB141" s="334"/>
      <c r="AM141" s="334"/>
    </row>
    <row r="142" spans="23:39" hidden="1" x14ac:dyDescent="0.2">
      <c r="Y142" s="334"/>
      <c r="Z142" s="334"/>
      <c r="AA142" s="334"/>
      <c r="AB142" s="334"/>
      <c r="AM142" s="334"/>
    </row>
    <row r="143" spans="23:39" hidden="1" x14ac:dyDescent="0.2">
      <c r="Y143" s="334"/>
      <c r="Z143" s="334"/>
      <c r="AA143" s="334"/>
      <c r="AB143" s="334"/>
      <c r="AM143" s="334"/>
    </row>
    <row r="144" spans="23:39" hidden="1" x14ac:dyDescent="0.2">
      <c r="Y144" s="334"/>
      <c r="Z144" s="334"/>
      <c r="AA144" s="334"/>
      <c r="AB144" s="334"/>
      <c r="AM144" s="334"/>
    </row>
    <row r="145" spans="25:39" hidden="1" x14ac:dyDescent="0.2">
      <c r="Y145" s="334"/>
      <c r="Z145" s="334"/>
      <c r="AA145" s="334"/>
      <c r="AB145" s="334"/>
      <c r="AM145" s="334"/>
    </row>
    <row r="146" spans="25:39" hidden="1" x14ac:dyDescent="0.2">
      <c r="Y146" s="334"/>
      <c r="Z146" s="334"/>
      <c r="AA146" s="334"/>
      <c r="AB146" s="334"/>
      <c r="AM146" s="334"/>
    </row>
    <row r="147" spans="25:39" hidden="1" x14ac:dyDescent="0.2">
      <c r="Y147" s="334"/>
      <c r="Z147" s="334"/>
      <c r="AA147" s="334"/>
      <c r="AB147" s="334"/>
      <c r="AM147" s="334"/>
    </row>
    <row r="148" spans="25:39" hidden="1" x14ac:dyDescent="0.2">
      <c r="Y148" s="334"/>
      <c r="Z148" s="334"/>
      <c r="AA148" s="334"/>
      <c r="AB148" s="334"/>
      <c r="AM148" s="334"/>
    </row>
    <row r="149" spans="25:39" hidden="1" x14ac:dyDescent="0.2">
      <c r="Y149" s="334"/>
      <c r="Z149" s="334"/>
      <c r="AA149" s="334"/>
      <c r="AB149" s="334"/>
      <c r="AM149" s="334"/>
    </row>
    <row r="150" spans="25:39" hidden="1" x14ac:dyDescent="0.2">
      <c r="Y150" s="334"/>
      <c r="Z150" s="334"/>
      <c r="AA150" s="334"/>
      <c r="AB150" s="334"/>
      <c r="AM150" s="334"/>
    </row>
    <row r="151" spans="25:39" hidden="1" x14ac:dyDescent="0.2">
      <c r="Y151" s="334"/>
      <c r="Z151" s="334"/>
      <c r="AA151" s="334"/>
      <c r="AB151" s="334"/>
      <c r="AM151" s="334"/>
    </row>
    <row r="152" spans="25:39" hidden="1" x14ac:dyDescent="0.2">
      <c r="Y152" s="334"/>
      <c r="Z152" s="334"/>
      <c r="AA152" s="334"/>
      <c r="AB152" s="334"/>
      <c r="AM152" s="334"/>
    </row>
    <row r="153" spans="25:39" hidden="1" x14ac:dyDescent="0.2">
      <c r="Y153" s="334"/>
      <c r="Z153" s="334"/>
      <c r="AA153" s="334"/>
      <c r="AB153" s="334"/>
      <c r="AM153" s="334"/>
    </row>
    <row r="154" spans="25:39" hidden="1" x14ac:dyDescent="0.2">
      <c r="Y154" s="334"/>
      <c r="Z154" s="334"/>
      <c r="AA154" s="334"/>
      <c r="AB154" s="334"/>
      <c r="AM154" s="334"/>
    </row>
    <row r="155" spans="25:39" hidden="1" x14ac:dyDescent="0.2">
      <c r="Y155" s="334"/>
      <c r="Z155" s="334"/>
      <c r="AA155" s="334"/>
      <c r="AB155" s="334"/>
      <c r="AM155" s="334"/>
    </row>
    <row r="156" spans="25:39" hidden="1" x14ac:dyDescent="0.2">
      <c r="Y156" s="334"/>
      <c r="Z156" s="334"/>
      <c r="AA156" s="334"/>
      <c r="AB156" s="334"/>
      <c r="AM156" s="334"/>
    </row>
    <row r="157" spans="25:39" hidden="1" x14ac:dyDescent="0.2">
      <c r="Y157" s="334"/>
      <c r="Z157" s="334"/>
      <c r="AA157" s="334"/>
      <c r="AB157" s="334"/>
      <c r="AM157" s="334"/>
    </row>
    <row r="158" spans="25:39" hidden="1" x14ac:dyDescent="0.2">
      <c r="Y158" s="334"/>
      <c r="Z158" s="334"/>
      <c r="AA158" s="334"/>
      <c r="AB158" s="334"/>
      <c r="AM158" s="334"/>
    </row>
    <row r="159" spans="25:39" hidden="1" x14ac:dyDescent="0.2">
      <c r="Y159" s="334"/>
      <c r="Z159" s="334"/>
      <c r="AA159" s="334"/>
      <c r="AB159" s="334"/>
      <c r="AM159" s="334"/>
    </row>
    <row r="160" spans="25:39" hidden="1" x14ac:dyDescent="0.2">
      <c r="Y160" s="334"/>
      <c r="Z160" s="334"/>
      <c r="AA160" s="334"/>
      <c r="AB160" s="334"/>
      <c r="AM160" s="334"/>
    </row>
    <row r="161" spans="23:39" hidden="1" x14ac:dyDescent="0.2">
      <c r="Y161" s="334"/>
      <c r="Z161" s="334"/>
      <c r="AA161" s="334"/>
      <c r="AB161" s="334"/>
      <c r="AM161" s="334"/>
    </row>
    <row r="162" spans="23:39" hidden="1" x14ac:dyDescent="0.2">
      <c r="Y162" s="334"/>
      <c r="Z162" s="334"/>
      <c r="AA162" s="334"/>
      <c r="AB162" s="334"/>
      <c r="AM162" s="334"/>
    </row>
    <row r="163" spans="23:39" hidden="1" x14ac:dyDescent="0.2">
      <c r="Y163" s="334"/>
      <c r="Z163" s="334"/>
      <c r="AA163" s="334"/>
      <c r="AB163" s="334"/>
      <c r="AM163" s="334"/>
    </row>
    <row r="164" spans="23:39" hidden="1" x14ac:dyDescent="0.2">
      <c r="Y164" s="334"/>
      <c r="Z164" s="334"/>
      <c r="AA164" s="334"/>
      <c r="AB164" s="334"/>
      <c r="AM164" s="334"/>
    </row>
    <row r="165" spans="23:39" hidden="1" x14ac:dyDescent="0.2">
      <c r="Y165" s="334"/>
      <c r="Z165" s="334"/>
      <c r="AA165" s="334"/>
      <c r="AB165" s="334"/>
      <c r="AM165" s="334"/>
    </row>
    <row r="166" spans="23:39" hidden="1" x14ac:dyDescent="0.2">
      <c r="W166" s="334"/>
      <c r="X166" s="334"/>
      <c r="Y166" s="334"/>
      <c r="Z166" s="334"/>
      <c r="AA166" s="334"/>
      <c r="AB166" s="334"/>
      <c r="AM166" s="334"/>
    </row>
    <row r="167" spans="23:39" hidden="1" x14ac:dyDescent="0.2">
      <c r="W167" s="334"/>
      <c r="X167" s="334"/>
      <c r="Y167" s="334"/>
      <c r="Z167" s="334"/>
      <c r="AA167" s="334"/>
      <c r="AB167" s="334"/>
      <c r="AM167" s="334"/>
    </row>
    <row r="168" spans="23:39" hidden="1" x14ac:dyDescent="0.2">
      <c r="W168" s="334"/>
      <c r="X168" s="334"/>
      <c r="Y168" s="334"/>
      <c r="Z168" s="334"/>
      <c r="AA168" s="334"/>
      <c r="AB168" s="334"/>
      <c r="AM168" s="334"/>
    </row>
    <row r="169" spans="23:39" hidden="1" x14ac:dyDescent="0.2">
      <c r="W169" s="334"/>
      <c r="X169" s="334"/>
      <c r="Y169" s="334"/>
      <c r="Z169" s="334"/>
      <c r="AA169" s="334"/>
      <c r="AB169" s="334"/>
      <c r="AM169" s="334"/>
    </row>
    <row r="170" spans="23:39" hidden="1" x14ac:dyDescent="0.2">
      <c r="W170" s="334"/>
      <c r="X170" s="334"/>
      <c r="Y170" s="334"/>
      <c r="Z170" s="334"/>
      <c r="AA170" s="334"/>
      <c r="AB170" s="334"/>
      <c r="AM170" s="334"/>
    </row>
    <row r="171" spans="23:39" hidden="1" x14ac:dyDescent="0.2">
      <c r="W171" s="334"/>
      <c r="X171" s="334"/>
      <c r="Y171" s="334"/>
      <c r="Z171" s="334"/>
      <c r="AA171" s="334"/>
      <c r="AB171" s="334"/>
      <c r="AM171" s="334"/>
    </row>
    <row r="172" spans="23:39" hidden="1" x14ac:dyDescent="0.2">
      <c r="W172" s="334"/>
      <c r="X172" s="334"/>
      <c r="Y172" s="334"/>
      <c r="Z172" s="334"/>
      <c r="AA172" s="334"/>
      <c r="AB172" s="334"/>
      <c r="AM172" s="334"/>
    </row>
    <row r="173" spans="23:39" hidden="1" x14ac:dyDescent="0.2">
      <c r="W173" s="334"/>
      <c r="X173" s="334"/>
      <c r="Y173" s="334"/>
      <c r="Z173" s="334"/>
      <c r="AA173" s="334"/>
      <c r="AB173" s="334"/>
      <c r="AM173" s="334"/>
    </row>
    <row r="174" spans="23:39" hidden="1" x14ac:dyDescent="0.2">
      <c r="W174" s="334"/>
      <c r="X174" s="334"/>
      <c r="Y174" s="334"/>
      <c r="Z174" s="334"/>
      <c r="AA174" s="334"/>
      <c r="AB174" s="334"/>
      <c r="AM174" s="334"/>
    </row>
    <row r="175" spans="23:39" hidden="1" x14ac:dyDescent="0.2">
      <c r="W175" s="334"/>
      <c r="X175" s="334"/>
      <c r="Y175" s="334"/>
      <c r="Z175" s="334"/>
      <c r="AA175" s="334"/>
      <c r="AB175" s="334"/>
      <c r="AM175" s="334"/>
    </row>
    <row r="176" spans="23:39" hidden="1" x14ac:dyDescent="0.2">
      <c r="W176" s="334"/>
      <c r="X176" s="334"/>
      <c r="Y176" s="334"/>
      <c r="Z176" s="334"/>
      <c r="AA176" s="334"/>
      <c r="AB176" s="334"/>
      <c r="AM176" s="334"/>
    </row>
    <row r="177" spans="23:39" hidden="1" x14ac:dyDescent="0.2">
      <c r="W177" s="334"/>
      <c r="X177" s="334"/>
      <c r="Y177" s="334"/>
      <c r="Z177" s="334"/>
      <c r="AA177" s="334"/>
      <c r="AB177" s="334"/>
      <c r="AM177" s="334"/>
    </row>
    <row r="178" spans="23:39" hidden="1" x14ac:dyDescent="0.2">
      <c r="W178" s="334"/>
      <c r="X178" s="334"/>
      <c r="Y178" s="334"/>
      <c r="Z178" s="334"/>
      <c r="AA178" s="334"/>
      <c r="AB178" s="334"/>
      <c r="AM178" s="334"/>
    </row>
    <row r="179" spans="23:39" hidden="1" x14ac:dyDescent="0.2">
      <c r="W179" s="334"/>
      <c r="X179" s="334"/>
      <c r="Y179" s="334"/>
      <c r="Z179" s="334"/>
      <c r="AA179" s="334"/>
      <c r="AB179" s="334"/>
      <c r="AM179" s="334"/>
    </row>
    <row r="180" spans="23:39" hidden="1" x14ac:dyDescent="0.2">
      <c r="W180" s="334"/>
      <c r="X180" s="334"/>
      <c r="Y180" s="334"/>
      <c r="Z180" s="334"/>
      <c r="AA180" s="334"/>
      <c r="AB180" s="334"/>
      <c r="AM180" s="334"/>
    </row>
    <row r="181" spans="23:39" hidden="1" x14ac:dyDescent="0.2">
      <c r="W181" s="334"/>
      <c r="X181" s="334"/>
      <c r="Y181" s="334"/>
      <c r="Z181" s="334"/>
      <c r="AA181" s="334"/>
      <c r="AB181" s="334"/>
      <c r="AM181" s="334"/>
    </row>
    <row r="182" spans="23:39" hidden="1" x14ac:dyDescent="0.2">
      <c r="W182" s="334"/>
      <c r="X182" s="334"/>
      <c r="Y182" s="334"/>
      <c r="Z182" s="334"/>
      <c r="AA182" s="334"/>
      <c r="AB182" s="334"/>
      <c r="AM182" s="334"/>
    </row>
    <row r="183" spans="23:39" hidden="1" x14ac:dyDescent="0.2">
      <c r="W183" s="334"/>
      <c r="X183" s="334"/>
      <c r="Y183" s="334"/>
      <c r="Z183" s="334"/>
      <c r="AA183" s="334"/>
      <c r="AB183" s="334"/>
    </row>
    <row r="184" spans="23:39" hidden="1" x14ac:dyDescent="0.2">
      <c r="W184" s="334"/>
      <c r="X184" s="334"/>
      <c r="Y184" s="334"/>
      <c r="Z184" s="334"/>
      <c r="AA184" s="334"/>
      <c r="AB184" s="334"/>
    </row>
    <row r="185" spans="23:39" hidden="1" x14ac:dyDescent="0.2">
      <c r="W185" s="334"/>
      <c r="X185" s="334"/>
      <c r="Y185" s="334"/>
      <c r="Z185" s="334"/>
      <c r="AA185" s="334"/>
      <c r="AB185" s="334"/>
    </row>
    <row r="186" spans="23:39" hidden="1" x14ac:dyDescent="0.2">
      <c r="W186" s="334"/>
      <c r="X186" s="334"/>
      <c r="Y186" s="334"/>
      <c r="Z186" s="334"/>
      <c r="AA186" s="334"/>
      <c r="AB186" s="334"/>
    </row>
    <row r="187" spans="23:39" hidden="1" x14ac:dyDescent="0.2">
      <c r="W187" s="334"/>
      <c r="X187" s="334"/>
      <c r="Y187" s="334"/>
      <c r="Z187" s="334"/>
      <c r="AA187" s="334"/>
      <c r="AB187" s="334"/>
    </row>
    <row r="188" spans="23:39" hidden="1" x14ac:dyDescent="0.2">
      <c r="W188" s="334"/>
      <c r="X188" s="334"/>
      <c r="Y188" s="334"/>
      <c r="Z188" s="334"/>
      <c r="AA188" s="334"/>
      <c r="AB188" s="334"/>
    </row>
    <row r="189" spans="23:39" hidden="1" x14ac:dyDescent="0.2">
      <c r="W189" s="334"/>
      <c r="X189" s="334"/>
      <c r="Y189" s="334"/>
      <c r="Z189" s="334"/>
      <c r="AA189" s="334"/>
      <c r="AB189" s="334"/>
    </row>
    <row r="190" spans="23:39" hidden="1" x14ac:dyDescent="0.2">
      <c r="W190" s="334"/>
      <c r="X190" s="334"/>
      <c r="Y190" s="334"/>
      <c r="Z190" s="334"/>
      <c r="AA190" s="334"/>
      <c r="AB190" s="334"/>
    </row>
    <row r="191" spans="23:39" hidden="1" x14ac:dyDescent="0.2">
      <c r="W191" s="334"/>
      <c r="X191" s="334"/>
      <c r="Y191" s="334"/>
      <c r="Z191" s="334"/>
      <c r="AA191" s="334"/>
      <c r="AB191" s="334"/>
    </row>
    <row r="192" spans="23:39" hidden="1" x14ac:dyDescent="0.2">
      <c r="W192" s="334"/>
      <c r="X192" s="334"/>
      <c r="Y192" s="334"/>
      <c r="Z192" s="334"/>
      <c r="AA192" s="334"/>
      <c r="AB192" s="334"/>
    </row>
    <row r="193" spans="23:28" hidden="1" x14ac:dyDescent="0.2">
      <c r="W193" s="334"/>
      <c r="X193" s="334"/>
      <c r="Y193" s="334"/>
      <c r="Z193" s="334"/>
      <c r="AA193" s="334"/>
      <c r="AB193" s="334"/>
    </row>
    <row r="194" spans="23:28" hidden="1" x14ac:dyDescent="0.2">
      <c r="W194" s="334"/>
      <c r="X194" s="334"/>
      <c r="Y194" s="334"/>
      <c r="Z194" s="334"/>
      <c r="AA194" s="334"/>
      <c r="AB194" s="334"/>
    </row>
    <row r="195" spans="23:28" hidden="1" x14ac:dyDescent="0.2">
      <c r="W195" s="334"/>
      <c r="X195" s="334"/>
      <c r="Y195" s="334"/>
      <c r="Z195" s="334"/>
      <c r="AA195" s="334"/>
      <c r="AB195" s="334"/>
    </row>
    <row r="196" spans="23:28" hidden="1" x14ac:dyDescent="0.2">
      <c r="W196" s="334"/>
      <c r="X196" s="334"/>
      <c r="Y196" s="334"/>
      <c r="Z196" s="334"/>
      <c r="AA196" s="334"/>
      <c r="AB196" s="334"/>
    </row>
    <row r="197" spans="23:28" hidden="1" x14ac:dyDescent="0.2">
      <c r="W197" s="334"/>
      <c r="X197" s="334"/>
      <c r="Y197" s="334"/>
      <c r="Z197" s="334"/>
      <c r="AA197" s="334"/>
      <c r="AB197" s="334"/>
    </row>
    <row r="198" spans="23:28" hidden="1" x14ac:dyDescent="0.2">
      <c r="W198" s="334"/>
      <c r="X198" s="334"/>
      <c r="Y198" s="334"/>
      <c r="Z198" s="334"/>
      <c r="AA198" s="334"/>
      <c r="AB198" s="334"/>
    </row>
    <row r="199" spans="23:28" hidden="1" x14ac:dyDescent="0.2">
      <c r="W199" s="334"/>
      <c r="X199" s="334"/>
      <c r="Y199" s="334"/>
      <c r="Z199" s="334"/>
      <c r="AA199" s="334"/>
      <c r="AB199" s="334"/>
    </row>
    <row r="200" spans="23:28" hidden="1" x14ac:dyDescent="0.2">
      <c r="W200" s="334"/>
      <c r="X200" s="334"/>
      <c r="Y200" s="334"/>
      <c r="Z200" s="334"/>
      <c r="AA200" s="334"/>
      <c r="AB200" s="334"/>
    </row>
    <row r="201" spans="23:28" hidden="1" x14ac:dyDescent="0.2">
      <c r="W201" s="334"/>
      <c r="X201" s="334"/>
      <c r="Y201" s="334"/>
      <c r="Z201" s="334"/>
      <c r="AA201" s="334"/>
      <c r="AB201" s="334"/>
    </row>
    <row r="202" spans="23:28" hidden="1" x14ac:dyDescent="0.2">
      <c r="W202" s="334"/>
      <c r="X202" s="334"/>
      <c r="Y202" s="334"/>
      <c r="Z202" s="334"/>
      <c r="AA202" s="334"/>
      <c r="AB202" s="334"/>
    </row>
    <row r="203" spans="23:28" hidden="1" x14ac:dyDescent="0.2">
      <c r="W203" s="334"/>
      <c r="X203" s="334"/>
      <c r="Y203" s="334"/>
      <c r="Z203" s="334"/>
      <c r="AA203" s="334"/>
      <c r="AB203" s="334"/>
    </row>
    <row r="204" spans="23:28" hidden="1" x14ac:dyDescent="0.2">
      <c r="W204" s="334"/>
      <c r="X204" s="334"/>
      <c r="Y204" s="334"/>
      <c r="Z204" s="334"/>
      <c r="AA204" s="334"/>
      <c r="AB204" s="334"/>
    </row>
    <row r="205" spans="23:28" hidden="1" x14ac:dyDescent="0.2">
      <c r="W205" s="334"/>
      <c r="X205" s="334"/>
      <c r="Y205" s="334"/>
      <c r="Z205" s="334"/>
      <c r="AA205" s="334"/>
      <c r="AB205" s="334"/>
    </row>
    <row r="206" spans="23:28" hidden="1" x14ac:dyDescent="0.2">
      <c r="W206" s="334"/>
      <c r="X206" s="334"/>
      <c r="Y206" s="334"/>
      <c r="Z206" s="334"/>
      <c r="AA206" s="334"/>
      <c r="AB206" s="334"/>
    </row>
    <row r="207" spans="23:28" hidden="1" x14ac:dyDescent="0.2">
      <c r="W207" s="334"/>
      <c r="X207" s="334"/>
      <c r="Y207" s="334"/>
      <c r="Z207" s="334"/>
      <c r="AA207" s="334"/>
      <c r="AB207" s="334"/>
    </row>
    <row r="208" spans="23:28" hidden="1" x14ac:dyDescent="0.2">
      <c r="W208" s="334"/>
      <c r="X208" s="334"/>
      <c r="Y208" s="334"/>
      <c r="Z208" s="334"/>
      <c r="AA208" s="334"/>
      <c r="AB208" s="334"/>
    </row>
    <row r="209" spans="23:28" hidden="1" x14ac:dyDescent="0.2">
      <c r="W209" s="334"/>
      <c r="X209" s="334"/>
      <c r="Y209" s="334"/>
      <c r="Z209" s="334"/>
      <c r="AA209" s="334"/>
      <c r="AB209" s="334"/>
    </row>
    <row r="210" spans="23:28" hidden="1" x14ac:dyDescent="0.2">
      <c r="W210" s="334"/>
      <c r="X210" s="334"/>
      <c r="Y210" s="334"/>
      <c r="Z210" s="334"/>
      <c r="AA210" s="334"/>
      <c r="AB210" s="334"/>
    </row>
    <row r="211" spans="23:28" hidden="1" x14ac:dyDescent="0.2">
      <c r="W211" s="334"/>
      <c r="X211" s="334"/>
      <c r="Y211" s="334"/>
      <c r="Z211" s="334"/>
      <c r="AA211" s="334"/>
      <c r="AB211" s="334"/>
    </row>
    <row r="212" spans="23:28" hidden="1" x14ac:dyDescent="0.2">
      <c r="W212" s="334"/>
      <c r="X212" s="334"/>
      <c r="Y212" s="334"/>
      <c r="Z212" s="334"/>
      <c r="AA212" s="334"/>
      <c r="AB212" s="334"/>
    </row>
    <row r="213" spans="23:28" hidden="1" x14ac:dyDescent="0.2">
      <c r="W213" s="334"/>
      <c r="X213" s="334"/>
      <c r="Y213" s="334"/>
      <c r="Z213" s="334"/>
      <c r="AA213" s="334"/>
      <c r="AB213" s="334"/>
    </row>
    <row r="214" spans="23:28" hidden="1" x14ac:dyDescent="0.2">
      <c r="W214" s="334"/>
      <c r="X214" s="334"/>
      <c r="Y214" s="334"/>
      <c r="Z214" s="334"/>
      <c r="AA214" s="334"/>
      <c r="AB214" s="334"/>
    </row>
    <row r="215" spans="23:28" hidden="1" x14ac:dyDescent="0.2">
      <c r="W215" s="334"/>
      <c r="X215" s="334"/>
      <c r="Y215" s="334"/>
      <c r="Z215" s="334"/>
      <c r="AA215" s="334"/>
      <c r="AB215" s="334"/>
    </row>
    <row r="216" spans="23:28" hidden="1" x14ac:dyDescent="0.2">
      <c r="W216" s="334"/>
      <c r="X216" s="334"/>
      <c r="Y216" s="334"/>
      <c r="Z216" s="334"/>
      <c r="AA216" s="334"/>
      <c r="AB216" s="334"/>
    </row>
    <row r="217" spans="23:28" hidden="1" x14ac:dyDescent="0.2">
      <c r="W217" s="334"/>
      <c r="X217" s="334"/>
      <c r="Y217" s="334"/>
      <c r="Z217" s="334"/>
      <c r="AA217" s="334"/>
      <c r="AB217" s="334"/>
    </row>
    <row r="218" spans="23:28" hidden="1" x14ac:dyDescent="0.2">
      <c r="W218" s="334"/>
      <c r="X218" s="334"/>
      <c r="Y218" s="334"/>
      <c r="Z218" s="334"/>
      <c r="AA218" s="334"/>
      <c r="AB218" s="334"/>
    </row>
    <row r="219" spans="23:28" hidden="1" x14ac:dyDescent="0.2">
      <c r="W219" s="334"/>
      <c r="X219" s="334"/>
      <c r="Y219" s="334"/>
      <c r="Z219" s="334"/>
      <c r="AA219" s="334"/>
      <c r="AB219" s="334"/>
    </row>
    <row r="220" spans="23:28" hidden="1" x14ac:dyDescent="0.2">
      <c r="W220" s="334"/>
      <c r="X220" s="334"/>
      <c r="Y220" s="334"/>
      <c r="Z220" s="334"/>
      <c r="AA220" s="334"/>
      <c r="AB220" s="334"/>
    </row>
    <row r="221" spans="23:28" hidden="1" x14ac:dyDescent="0.2">
      <c r="W221" s="334"/>
      <c r="X221" s="334"/>
      <c r="Y221" s="334"/>
      <c r="Z221" s="334"/>
      <c r="AA221" s="334"/>
      <c r="AB221" s="334"/>
    </row>
    <row r="222" spans="23:28" hidden="1" x14ac:dyDescent="0.2">
      <c r="W222" s="334"/>
      <c r="X222" s="334"/>
      <c r="Y222" s="334"/>
      <c r="Z222" s="334"/>
      <c r="AA222" s="334"/>
      <c r="AB222" s="334"/>
    </row>
    <row r="223" spans="23:28" hidden="1" x14ac:dyDescent="0.2">
      <c r="W223" s="334"/>
      <c r="X223" s="334"/>
      <c r="Y223" s="334"/>
      <c r="Z223" s="334"/>
      <c r="AA223" s="334"/>
      <c r="AB223" s="334"/>
    </row>
    <row r="224" spans="23:28" hidden="1" x14ac:dyDescent="0.2">
      <c r="W224" s="334"/>
      <c r="X224" s="334"/>
      <c r="Y224" s="334"/>
      <c r="Z224" s="334"/>
      <c r="AA224" s="334"/>
      <c r="AB224" s="334"/>
    </row>
    <row r="225" spans="23:28" hidden="1" x14ac:dyDescent="0.2">
      <c r="W225" s="334"/>
      <c r="X225" s="334"/>
      <c r="Y225" s="334"/>
      <c r="Z225" s="334"/>
      <c r="AA225" s="334"/>
      <c r="AB225" s="334"/>
    </row>
    <row r="226" spans="23:28" hidden="1" x14ac:dyDescent="0.2">
      <c r="W226" s="334"/>
      <c r="X226" s="334"/>
      <c r="Y226" s="334"/>
      <c r="Z226" s="334"/>
      <c r="AA226" s="334"/>
      <c r="AB226" s="334"/>
    </row>
    <row r="227" spans="23:28" hidden="1" x14ac:dyDescent="0.2">
      <c r="W227" s="334"/>
      <c r="X227" s="334"/>
      <c r="Y227" s="334"/>
      <c r="Z227" s="334"/>
      <c r="AA227" s="334"/>
      <c r="AB227" s="334"/>
    </row>
    <row r="228" spans="23:28" hidden="1" x14ac:dyDescent="0.2">
      <c r="W228" s="334"/>
      <c r="X228" s="334"/>
      <c r="Y228" s="334"/>
      <c r="Z228" s="334"/>
      <c r="AA228" s="334"/>
      <c r="AB228" s="334"/>
    </row>
    <row r="229" spans="23:28" hidden="1" x14ac:dyDescent="0.2">
      <c r="W229" s="334"/>
      <c r="X229" s="334"/>
      <c r="Y229" s="334"/>
      <c r="Z229" s="334"/>
      <c r="AA229" s="334"/>
      <c r="AB229" s="334"/>
    </row>
    <row r="230" spans="23:28" hidden="1" x14ac:dyDescent="0.2">
      <c r="W230" s="334"/>
      <c r="X230" s="334"/>
      <c r="Y230" s="334"/>
      <c r="Z230" s="334"/>
      <c r="AA230" s="334"/>
      <c r="AB230" s="334"/>
    </row>
    <row r="231" spans="23:28" hidden="1" x14ac:dyDescent="0.2">
      <c r="W231" s="334"/>
      <c r="X231" s="334"/>
      <c r="Y231" s="334"/>
      <c r="Z231" s="334"/>
      <c r="AA231" s="334"/>
      <c r="AB231" s="334"/>
    </row>
    <row r="232" spans="23:28" hidden="1" x14ac:dyDescent="0.2">
      <c r="W232" s="334"/>
      <c r="X232" s="334"/>
      <c r="Y232" s="334"/>
      <c r="Z232" s="334"/>
      <c r="AA232" s="334"/>
      <c r="AB232" s="334"/>
    </row>
    <row r="233" spans="23:28" hidden="1" x14ac:dyDescent="0.2">
      <c r="W233" s="334"/>
      <c r="X233" s="334"/>
      <c r="Y233" s="334"/>
      <c r="Z233" s="334"/>
      <c r="AA233" s="334"/>
      <c r="AB233" s="334"/>
    </row>
    <row r="234" spans="23:28" hidden="1" x14ac:dyDescent="0.2">
      <c r="W234" s="334"/>
      <c r="X234" s="334"/>
      <c r="Y234" s="334"/>
      <c r="Z234" s="334"/>
      <c r="AA234" s="334"/>
      <c r="AB234" s="334"/>
    </row>
    <row r="235" spans="23:28" hidden="1" x14ac:dyDescent="0.2">
      <c r="W235" s="334"/>
      <c r="X235" s="334"/>
      <c r="Y235" s="334"/>
      <c r="Z235" s="334"/>
      <c r="AA235" s="334"/>
      <c r="AB235" s="334"/>
    </row>
    <row r="236" spans="23:28" hidden="1" x14ac:dyDescent="0.2">
      <c r="W236" s="334"/>
      <c r="X236" s="334"/>
      <c r="Y236" s="334"/>
      <c r="Z236" s="334"/>
      <c r="AA236" s="334"/>
      <c r="AB236" s="334"/>
    </row>
    <row r="237" spans="23:28" hidden="1" x14ac:dyDescent="0.2">
      <c r="W237" s="334"/>
      <c r="X237" s="334"/>
      <c r="Y237" s="334"/>
      <c r="Z237" s="334"/>
      <c r="AA237" s="334"/>
      <c r="AB237" s="334"/>
    </row>
    <row r="238" spans="23:28" hidden="1" x14ac:dyDescent="0.2">
      <c r="W238" s="334"/>
      <c r="X238" s="334"/>
      <c r="Y238" s="334"/>
      <c r="Z238" s="334"/>
      <c r="AA238" s="334"/>
      <c r="AB238" s="334"/>
    </row>
    <row r="239" spans="23:28" hidden="1" x14ac:dyDescent="0.2">
      <c r="W239" s="334"/>
      <c r="X239" s="334"/>
      <c r="Y239" s="334"/>
      <c r="Z239" s="334"/>
      <c r="AA239" s="334"/>
      <c r="AB239" s="334"/>
    </row>
    <row r="240" spans="23:28" hidden="1" x14ac:dyDescent="0.2">
      <c r="W240" s="334"/>
      <c r="X240" s="334"/>
      <c r="Y240" s="334"/>
      <c r="Z240" s="334"/>
      <c r="AA240" s="334"/>
      <c r="AB240" s="334"/>
    </row>
    <row r="241" spans="23:28" hidden="1" x14ac:dyDescent="0.2">
      <c r="W241" s="334"/>
      <c r="X241" s="334"/>
      <c r="Y241" s="334"/>
      <c r="Z241" s="334"/>
      <c r="AA241" s="334"/>
      <c r="AB241" s="334"/>
    </row>
    <row r="242" spans="23:28" hidden="1" x14ac:dyDescent="0.2">
      <c r="W242" s="334"/>
      <c r="X242" s="334"/>
      <c r="Y242" s="334"/>
      <c r="Z242" s="334"/>
      <c r="AA242" s="334"/>
      <c r="AB242" s="334"/>
    </row>
    <row r="243" spans="23:28" hidden="1" x14ac:dyDescent="0.2">
      <c r="W243" s="334"/>
      <c r="X243" s="334"/>
      <c r="Y243" s="334"/>
      <c r="Z243" s="334"/>
      <c r="AA243" s="334"/>
      <c r="AB243" s="334"/>
    </row>
    <row r="244" spans="23:28" hidden="1" x14ac:dyDescent="0.2">
      <c r="W244" s="334"/>
      <c r="X244" s="334"/>
      <c r="Y244" s="334"/>
      <c r="Z244" s="334"/>
      <c r="AA244" s="334"/>
      <c r="AB244" s="334"/>
    </row>
    <row r="245" spans="23:28" hidden="1" x14ac:dyDescent="0.2">
      <c r="W245" s="334"/>
      <c r="X245" s="334"/>
      <c r="Y245" s="334"/>
      <c r="Z245" s="334"/>
      <c r="AA245" s="334"/>
      <c r="AB245" s="334"/>
    </row>
    <row r="246" spans="23:28" hidden="1" x14ac:dyDescent="0.2">
      <c r="W246" s="334"/>
      <c r="X246" s="334"/>
      <c r="Y246" s="334"/>
      <c r="Z246" s="334"/>
      <c r="AA246" s="334"/>
      <c r="AB246" s="334"/>
    </row>
    <row r="247" spans="23:28" hidden="1" x14ac:dyDescent="0.2">
      <c r="W247" s="334"/>
      <c r="X247" s="334"/>
      <c r="Y247" s="334"/>
      <c r="Z247" s="334"/>
      <c r="AA247" s="334"/>
      <c r="AB247" s="334"/>
    </row>
    <row r="248" spans="23:28" hidden="1" x14ac:dyDescent="0.2">
      <c r="W248" s="334"/>
      <c r="X248" s="334"/>
      <c r="Y248" s="334"/>
      <c r="Z248" s="334"/>
      <c r="AA248" s="334"/>
      <c r="AB248" s="334"/>
    </row>
    <row r="249" spans="23:28" hidden="1" x14ac:dyDescent="0.2">
      <c r="W249" s="334"/>
      <c r="X249" s="334"/>
      <c r="Y249" s="334"/>
      <c r="Z249" s="334"/>
      <c r="AA249" s="334"/>
      <c r="AB249" s="334"/>
    </row>
    <row r="250" spans="23:28" hidden="1" x14ac:dyDescent="0.2">
      <c r="W250" s="334"/>
      <c r="X250" s="334"/>
      <c r="Y250" s="334"/>
      <c r="Z250" s="334"/>
      <c r="AA250" s="334"/>
      <c r="AB250" s="334"/>
    </row>
    <row r="251" spans="23:28" hidden="1" x14ac:dyDescent="0.2">
      <c r="W251" s="334"/>
      <c r="X251" s="334"/>
      <c r="Y251" s="334"/>
      <c r="Z251" s="334"/>
      <c r="AA251" s="334"/>
      <c r="AB251" s="334"/>
    </row>
    <row r="252" spans="23:28" hidden="1" x14ac:dyDescent="0.2">
      <c r="W252" s="334"/>
      <c r="X252" s="334"/>
      <c r="Y252" s="334"/>
      <c r="Z252" s="334"/>
      <c r="AA252" s="334"/>
      <c r="AB252" s="334"/>
    </row>
    <row r="253" spans="23:28" hidden="1" x14ac:dyDescent="0.2">
      <c r="W253" s="334"/>
      <c r="X253" s="334"/>
      <c r="Y253" s="334"/>
      <c r="Z253" s="334"/>
      <c r="AA253" s="334"/>
      <c r="AB253" s="334"/>
    </row>
    <row r="254" spans="23:28" hidden="1" x14ac:dyDescent="0.2">
      <c r="W254" s="334"/>
      <c r="X254" s="334"/>
      <c r="Y254" s="334"/>
      <c r="Z254" s="334"/>
      <c r="AA254" s="334"/>
      <c r="AB254" s="334"/>
    </row>
    <row r="255" spans="23:28" hidden="1" x14ac:dyDescent="0.2">
      <c r="W255" s="334"/>
      <c r="X255" s="334"/>
      <c r="Y255" s="334"/>
      <c r="Z255" s="334"/>
      <c r="AA255" s="334"/>
      <c r="AB255" s="334"/>
    </row>
    <row r="256" spans="23:28" hidden="1" x14ac:dyDescent="0.2">
      <c r="W256" s="334"/>
      <c r="X256" s="334"/>
      <c r="Y256" s="334"/>
      <c r="Z256" s="334"/>
      <c r="AA256" s="334"/>
      <c r="AB256" s="334"/>
    </row>
    <row r="257" spans="23:28" hidden="1" x14ac:dyDescent="0.2">
      <c r="W257" s="334"/>
      <c r="X257" s="334"/>
      <c r="Y257" s="334"/>
      <c r="Z257" s="334"/>
      <c r="AA257" s="334"/>
      <c r="AB257" s="334"/>
    </row>
    <row r="258" spans="23:28" hidden="1" x14ac:dyDescent="0.2">
      <c r="W258" s="334"/>
      <c r="X258" s="334"/>
      <c r="Y258" s="334"/>
      <c r="Z258" s="334"/>
      <c r="AA258" s="334"/>
      <c r="AB258" s="334"/>
    </row>
    <row r="259" spans="23:28" hidden="1" x14ac:dyDescent="0.2">
      <c r="W259" s="334"/>
      <c r="X259" s="334"/>
      <c r="Y259" s="334"/>
      <c r="Z259" s="334"/>
      <c r="AA259" s="334"/>
      <c r="AB259" s="334"/>
    </row>
    <row r="260" spans="23:28" hidden="1" x14ac:dyDescent="0.2">
      <c r="W260" s="334"/>
      <c r="X260" s="334"/>
      <c r="Y260" s="334"/>
      <c r="Z260" s="334"/>
      <c r="AA260" s="334"/>
      <c r="AB260" s="334"/>
    </row>
    <row r="261" spans="23:28" hidden="1" x14ac:dyDescent="0.2">
      <c r="W261" s="334"/>
      <c r="X261" s="334"/>
      <c r="Y261" s="334"/>
      <c r="Z261" s="334"/>
      <c r="AA261" s="334"/>
      <c r="AB261" s="334"/>
    </row>
    <row r="262" spans="23:28" hidden="1" x14ac:dyDescent="0.2">
      <c r="W262" s="334"/>
      <c r="X262" s="334"/>
      <c r="Y262" s="334"/>
      <c r="Z262" s="334"/>
      <c r="AA262" s="334"/>
      <c r="AB262" s="334"/>
    </row>
    <row r="263" spans="23:28" hidden="1" x14ac:dyDescent="0.2">
      <c r="W263" s="334"/>
      <c r="X263" s="334"/>
      <c r="Y263" s="334"/>
      <c r="Z263" s="334"/>
      <c r="AA263" s="334"/>
      <c r="AB263" s="334"/>
    </row>
    <row r="264" spans="23:28" hidden="1" x14ac:dyDescent="0.2">
      <c r="W264" s="334"/>
      <c r="X264" s="334"/>
      <c r="Y264" s="334"/>
      <c r="Z264" s="334"/>
      <c r="AA264" s="334"/>
      <c r="AB264" s="334"/>
    </row>
    <row r="265" spans="23:28" hidden="1" x14ac:dyDescent="0.2">
      <c r="W265" s="334"/>
      <c r="X265" s="334"/>
      <c r="Y265" s="334"/>
      <c r="Z265" s="334"/>
      <c r="AA265" s="334"/>
      <c r="AB265" s="334"/>
    </row>
    <row r="266" spans="23:28" hidden="1" x14ac:dyDescent="0.2">
      <c r="W266" s="334"/>
      <c r="X266" s="334"/>
      <c r="Y266" s="334"/>
      <c r="Z266" s="334"/>
      <c r="AA266" s="334"/>
      <c r="AB266" s="334"/>
    </row>
    <row r="267" spans="23:28" hidden="1" x14ac:dyDescent="0.2">
      <c r="W267" s="334"/>
      <c r="X267" s="334"/>
      <c r="Y267" s="334"/>
      <c r="Z267" s="334"/>
      <c r="AA267" s="334"/>
      <c r="AB267" s="334"/>
    </row>
  </sheetData>
  <sheetProtection password="BD53" sheet="1" objects="1" scenarios="1" selectLockedCells="1"/>
  <customSheetViews>
    <customSheetView guid="{50494D46-58B3-4AC4-A527-419C8BBDFD54}" scale="75" showRuler="0" topLeftCell="AB1">
      <selection activeCell="AN10" sqref="AN10:AN11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54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30">
    <mergeCell ref="H18:I18"/>
    <mergeCell ref="H11:I11"/>
    <mergeCell ref="H14:I14"/>
    <mergeCell ref="H22:L23"/>
    <mergeCell ref="AK1:AO1"/>
    <mergeCell ref="AK2:AN2"/>
    <mergeCell ref="AK13:AM13"/>
    <mergeCell ref="AO5:AO6"/>
    <mergeCell ref="AE12:AE13"/>
    <mergeCell ref="AD12:AD13"/>
    <mergeCell ref="C1:D1"/>
    <mergeCell ref="M2:N3"/>
    <mergeCell ref="M7:N7"/>
    <mergeCell ref="H7:I7"/>
    <mergeCell ref="AV5:AW6"/>
    <mergeCell ref="AR14:AS14"/>
    <mergeCell ref="AU4:AV4"/>
    <mergeCell ref="AP3:AP6"/>
    <mergeCell ref="AK20:AN20"/>
    <mergeCell ref="AO20:AO21"/>
    <mergeCell ref="AK17:AM17"/>
    <mergeCell ref="AK18:AM18"/>
    <mergeCell ref="AK16:AM16"/>
    <mergeCell ref="M25:Q25"/>
    <mergeCell ref="R22:V23"/>
    <mergeCell ref="M18:N18"/>
    <mergeCell ref="R18:S18"/>
    <mergeCell ref="M11:N11"/>
    <mergeCell ref="M22:Q23"/>
    <mergeCell ref="M14:N14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9" manualBreakCount="9">
    <brk id="7" max="5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51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72</vt:i4>
      </vt:variant>
    </vt:vector>
  </HeadingPairs>
  <TitlesOfParts>
    <vt:vector size="81" baseType="lpstr">
      <vt:lpstr>MDI</vt:lpstr>
      <vt:lpstr>ACT.EXT.</vt:lpstr>
      <vt:lpstr>fact efi-SUPERIOR</vt:lpstr>
      <vt:lpstr>vcai-DESARROLLO</vt:lpstr>
      <vt:lpstr>fact efi-3°EVALUADOR</vt:lpstr>
      <vt:lpstr>fact efi-AUTO</vt:lpstr>
      <vt:lpstr>APOR.DEST.</vt:lpstr>
      <vt:lpstr>Resumen personal</vt:lpstr>
      <vt:lpstr>tablas de calculo</vt:lpstr>
      <vt:lpstr>actexten1</vt:lpstr>
      <vt:lpstr>actexten2</vt:lpstr>
      <vt:lpstr>actexten3</vt:lpstr>
      <vt:lpstr>aportdesen1</vt:lpstr>
      <vt:lpstr>aportdesen10</vt:lpstr>
      <vt:lpstr>aportdesen11</vt:lpstr>
      <vt:lpstr>aportdesen12</vt:lpstr>
      <vt:lpstr>aportdesen13</vt:lpstr>
      <vt:lpstr>aportdesen2</vt:lpstr>
      <vt:lpstr>aportdesen3</vt:lpstr>
      <vt:lpstr>aportdesen4</vt:lpstr>
      <vt:lpstr>aportdesen5</vt:lpstr>
      <vt:lpstr>aportdesen6</vt:lpstr>
      <vt:lpstr>aportdesen7</vt:lpstr>
      <vt:lpstr>aportdesen8</vt:lpstr>
      <vt:lpstr>aportdesen9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'vcai-DESARROLLO'!Área_de_impresión</vt:lpstr>
      <vt:lpstr>eapautoen1</vt:lpstr>
      <vt:lpstr>eapautoen10</vt:lpstr>
      <vt:lpstr>eapautoen11</vt:lpstr>
      <vt:lpstr>eapautoen12</vt:lpstr>
      <vt:lpstr>eapautoen2</vt:lpstr>
      <vt:lpstr>eapautoen3</vt:lpstr>
      <vt:lpstr>eapautoen4</vt:lpstr>
      <vt:lpstr>eapautoen5</vt:lpstr>
      <vt:lpstr>eapautoen6</vt:lpstr>
      <vt:lpstr>eapautoen7</vt:lpstr>
      <vt:lpstr>eapautoen8</vt:lpstr>
      <vt:lpstr>eapautoen9</vt:lpstr>
      <vt:lpstr>eapjefeen1</vt:lpstr>
      <vt:lpstr>eapjefeen10</vt:lpstr>
      <vt:lpstr>eapjefeen11</vt:lpstr>
      <vt:lpstr>eapjefeen12</vt:lpstr>
      <vt:lpstr>eapjefeen2</vt:lpstr>
      <vt:lpstr>eapjefeen3</vt:lpstr>
      <vt:lpstr>eapjefeen4</vt:lpstr>
      <vt:lpstr>eapjefeen5</vt:lpstr>
      <vt:lpstr>eapjefeen6</vt:lpstr>
      <vt:lpstr>eapjefeen7</vt:lpstr>
      <vt:lpstr>eapjefeen8</vt:lpstr>
      <vt:lpstr>eapjefeen9</vt:lpstr>
      <vt:lpstr>eapsupdesaen1</vt:lpstr>
      <vt:lpstr>eapsupdesaen2</vt:lpstr>
      <vt:lpstr>eapsupdesaen3</vt:lpstr>
      <vt:lpstr>eapsupdesaen4</vt:lpstr>
      <vt:lpstr>eapsupen1</vt:lpstr>
      <vt:lpstr>eapsupen10</vt:lpstr>
      <vt:lpstr>eapsupen11</vt:lpstr>
      <vt:lpstr>eapsupen12</vt:lpstr>
      <vt:lpstr>eapsupen2</vt:lpstr>
      <vt:lpstr>eapsupen3</vt:lpstr>
      <vt:lpstr>eapsupen4</vt:lpstr>
      <vt:lpstr>eapsupen5</vt:lpstr>
      <vt:lpstr>eapsupen6</vt:lpstr>
      <vt:lpstr>eapsupen7</vt:lpstr>
      <vt:lpstr>eapsupen8</vt:lpstr>
      <vt:lpstr>eapsupen9</vt:lpstr>
      <vt:lpstr>metasindivi1</vt:lpstr>
      <vt:lpstr>metasindivi2</vt:lpstr>
      <vt:lpstr>metasindivi3</vt:lpstr>
      <vt:lpstr>metasindivi4</vt:lpstr>
      <vt:lpstr>metasindivi5</vt:lpstr>
      <vt:lpstr>metasindivi6</vt:lpstr>
      <vt:lpstr>metasindivi7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2009-12-01T18:38:01Z</cp:lastPrinted>
  <dcterms:created xsi:type="dcterms:W3CDTF">2004-09-01T14:59:30Z</dcterms:created>
  <dcterms:modified xsi:type="dcterms:W3CDTF">2021-01-13T21:11:01Z</dcterms:modified>
</cp:coreProperties>
</file>